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D:\Users\Gebruiker\Documents\Bart 2019\DBC\poule 2018-2019\"/>
    </mc:Choice>
  </mc:AlternateContent>
  <xr:revisionPtr revIDLastSave="0" documentId="13_ncr:1_{487CC878-E54A-4596-9E7D-898706E3CAD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28" i="1" l="1"/>
  <c r="AT27" i="1"/>
  <c r="AT25" i="1"/>
  <c r="I39" i="1" l="1"/>
  <c r="H39" i="1"/>
  <c r="BB35" i="1" l="1"/>
  <c r="AV35" i="1"/>
  <c r="AU35" i="1" l="1"/>
  <c r="AS39" i="1"/>
  <c r="BB13" i="1" l="1"/>
  <c r="BB24" i="1"/>
  <c r="BB33" i="1"/>
  <c r="BB34" i="1"/>
  <c r="BB32" i="1"/>
  <c r="BB16" i="1"/>
  <c r="BB29" i="1"/>
  <c r="BB31" i="1"/>
  <c r="BB14" i="1"/>
  <c r="BB17" i="1"/>
  <c r="BB30" i="1"/>
  <c r="BB6" i="1"/>
  <c r="BB18" i="1"/>
  <c r="BB27" i="1"/>
  <c r="BB11" i="1"/>
  <c r="BB9" i="1"/>
  <c r="BB19" i="1"/>
  <c r="BB20" i="1"/>
  <c r="BB5" i="1"/>
  <c r="BB21" i="1"/>
  <c r="AV29" i="1"/>
  <c r="AV30" i="1"/>
  <c r="AV31" i="1"/>
  <c r="AV32" i="1"/>
  <c r="AV33" i="1"/>
  <c r="AV34" i="1"/>
  <c r="AU29" i="1" l="1"/>
  <c r="AU30" i="1"/>
  <c r="AU31" i="1"/>
  <c r="AU32" i="1"/>
  <c r="AU33" i="1"/>
  <c r="AU34" i="1"/>
  <c r="AU13" i="1" l="1"/>
  <c r="AV28" i="1" l="1"/>
  <c r="BB28" i="1" l="1"/>
  <c r="AT16" i="1"/>
  <c r="AU28" i="1"/>
  <c r="BB23" i="1" l="1"/>
  <c r="E122" i="1" l="1"/>
  <c r="AV27" i="1" l="1"/>
  <c r="AT4" i="1"/>
  <c r="AT5" i="1"/>
  <c r="AT12" i="1"/>
  <c r="AT19" i="1"/>
  <c r="AT23" i="1"/>
  <c r="AU23" i="1" s="1"/>
  <c r="AU27" i="1"/>
  <c r="AT39" i="1" l="1"/>
  <c r="AV15" i="1"/>
  <c r="BB15" i="1" l="1"/>
  <c r="BB26" i="1" l="1"/>
  <c r="AV26" i="1"/>
  <c r="AU15" i="1" l="1"/>
  <c r="AU26" i="1"/>
  <c r="AV21" i="1" l="1"/>
  <c r="BB25" i="1" l="1"/>
  <c r="BB12" i="1"/>
  <c r="AV25" i="1" l="1"/>
  <c r="AV24" i="1"/>
  <c r="BB7" i="1" l="1"/>
  <c r="AV7" i="1" l="1"/>
  <c r="AU7" i="1" l="1"/>
  <c r="AV4" i="1" l="1"/>
  <c r="AV6" i="1"/>
  <c r="AV5" i="1"/>
  <c r="AV8" i="1"/>
  <c r="AV9" i="1"/>
  <c r="AV10" i="1"/>
  <c r="AV11" i="1"/>
  <c r="AV12" i="1"/>
  <c r="AV13" i="1"/>
  <c r="AV14" i="1"/>
  <c r="AV16" i="1"/>
  <c r="AV17" i="1"/>
  <c r="AV18" i="1"/>
  <c r="AV19" i="1"/>
  <c r="AV20" i="1"/>
  <c r="AV22" i="1"/>
  <c r="AV23" i="1"/>
  <c r="AV3" i="1"/>
  <c r="AV39" i="1" l="1"/>
  <c r="AU4" i="1"/>
  <c r="AU6" i="1"/>
  <c r="AU5" i="1"/>
  <c r="AU8" i="1"/>
  <c r="AU9" i="1"/>
  <c r="AU10" i="1"/>
  <c r="AU11" i="1"/>
  <c r="AU12" i="1"/>
  <c r="AU14" i="1"/>
  <c r="AU16" i="1"/>
  <c r="AU17" i="1"/>
  <c r="AU18" i="1"/>
  <c r="AU19" i="1"/>
  <c r="AU20" i="1"/>
  <c r="AU21" i="1"/>
  <c r="AU22" i="1"/>
  <c r="AU24" i="1"/>
  <c r="AU25" i="1"/>
  <c r="AU3" i="1"/>
  <c r="BB22" i="1"/>
  <c r="BB4" i="1"/>
  <c r="BB10" i="1"/>
  <c r="BB8" i="1"/>
  <c r="BB3" i="1"/>
</calcChain>
</file>

<file path=xl/sharedStrings.xml><?xml version="1.0" encoding="utf-8"?>
<sst xmlns="http://schemas.openxmlformats.org/spreadsheetml/2006/main" count="596" uniqueCount="311">
  <si>
    <t>Thijs Dam</t>
  </si>
  <si>
    <t>Jan Schepers</t>
  </si>
  <si>
    <t>Onno Kooy</t>
  </si>
  <si>
    <t>Bart van Tooren</t>
  </si>
  <si>
    <t>Dick Berkelaar</t>
  </si>
  <si>
    <t>Frank Dujardin</t>
  </si>
  <si>
    <t>Ron Smit</t>
  </si>
  <si>
    <t>Jan van Lopik</t>
  </si>
  <si>
    <t>Patrick van Beelen</t>
  </si>
  <si>
    <t>Eric Onwezen</t>
  </si>
  <si>
    <t>Cees Floor</t>
  </si>
  <si>
    <t>Henri van Duyl</t>
  </si>
  <si>
    <t>Joop Faber</t>
  </si>
  <si>
    <t>Nolan Wijenberg</t>
  </si>
  <si>
    <t xml:space="preserve"> </t>
  </si>
  <si>
    <t>aantal partijen</t>
  </si>
  <si>
    <t>Totaal aantal punten</t>
  </si>
  <si>
    <t>score %</t>
  </si>
  <si>
    <t>ratingwinst</t>
  </si>
  <si>
    <t>totaal punten</t>
  </si>
  <si>
    <t>integrale tussenstand</t>
  </si>
  <si>
    <t>Richard Maagdenburg</t>
  </si>
  <si>
    <t>oneven</t>
  </si>
  <si>
    <t>Vitto van Leeeuwen</t>
  </si>
  <si>
    <t>actuele toernooi-rating</t>
  </si>
  <si>
    <t>Timo Schijf</t>
  </si>
  <si>
    <t>De Biltenaer</t>
  </si>
  <si>
    <t>Marcel Schalkwijk</t>
  </si>
  <si>
    <t>gem. rating tegenst.</t>
  </si>
  <si>
    <t>Boudewijn v. Maanen</t>
  </si>
  <si>
    <t>DBC-rating mei 2018</t>
  </si>
  <si>
    <t>Berend Veldhorst</t>
  </si>
  <si>
    <t>Manuel Smit</t>
  </si>
  <si>
    <t>wit</t>
  </si>
  <si>
    <t>zwart</t>
  </si>
  <si>
    <t>Berend - Marcel</t>
  </si>
  <si>
    <t>1-0</t>
  </si>
  <si>
    <t>Thijs - Ron</t>
  </si>
  <si>
    <t>X</t>
  </si>
  <si>
    <t>Manuel - Patrick</t>
  </si>
  <si>
    <t>Onno - Eric</t>
  </si>
  <si>
    <t>Joop - Jan S.</t>
  </si>
  <si>
    <t>Henri - Frank</t>
  </si>
  <si>
    <t>Richard - Vitto</t>
  </si>
  <si>
    <t>x</t>
  </si>
  <si>
    <t>0-1</t>
  </si>
  <si>
    <t>Bart oneven</t>
  </si>
  <si>
    <t>Joris Boos</t>
  </si>
  <si>
    <t>28 september</t>
  </si>
  <si>
    <t>21 september</t>
  </si>
  <si>
    <t>Berend - Joop</t>
  </si>
  <si>
    <t>Manuel - Dick</t>
  </si>
  <si>
    <t>Ron - Nolan</t>
  </si>
  <si>
    <t>Patrick - Vitto</t>
  </si>
  <si>
    <t>Joris - Frank</t>
  </si>
  <si>
    <t>Eric - Thijs</t>
  </si>
  <si>
    <t>Onno - Timo</t>
  </si>
  <si>
    <t>½'-½</t>
  </si>
  <si>
    <t>5 oktober</t>
  </si>
  <si>
    <t>Thijs - Jan S.</t>
  </si>
  <si>
    <t>Bart - Manuel</t>
  </si>
  <si>
    <t>Ron - Timo</t>
  </si>
  <si>
    <t>Vitto - Nolan</t>
  </si>
  <si>
    <t>Joop - Henri</t>
  </si>
  <si>
    <t>Richard - Berend</t>
  </si>
  <si>
    <t>12 oktober</t>
  </si>
  <si>
    <t>Manuel - Thijs</t>
  </si>
  <si>
    <t>Joop - Ron</t>
  </si>
  <si>
    <t>Jan v. L. - Berend</t>
  </si>
  <si>
    <t>Nolan - Eric</t>
  </si>
  <si>
    <t>Frank - Jan S.</t>
  </si>
  <si>
    <t>Henri - Richard</t>
  </si>
  <si>
    <t xml:space="preserve">Vitto oneven </t>
  </si>
  <si>
    <t>19 oktober</t>
  </si>
  <si>
    <t>Frank - Berend</t>
  </si>
  <si>
    <t>Bart - Henri</t>
  </si>
  <si>
    <t>Nolan - Thijs</t>
  </si>
  <si>
    <t>Timo - Eric</t>
  </si>
  <si>
    <t>Manuel - Ron</t>
  </si>
  <si>
    <t>Marcel - Dick</t>
  </si>
  <si>
    <t>Joop - Boudewijn</t>
  </si>
  <si>
    <t>Thiijs - Joop</t>
  </si>
  <si>
    <t>26 oktober</t>
  </si>
  <si>
    <t>De Biltenaer - Ron</t>
  </si>
  <si>
    <t>Frank - Nolan</t>
  </si>
  <si>
    <t>Eric - Manuel</t>
  </si>
  <si>
    <t>Timo - Berend</t>
  </si>
  <si>
    <t>Jan S. - Richard</t>
  </si>
  <si>
    <t>Onno - Bart</t>
  </si>
  <si>
    <t>B</t>
  </si>
  <si>
    <t>Jan S. - Manuel</t>
  </si>
  <si>
    <t>Bart - Dick</t>
  </si>
  <si>
    <t>Vitto - Thijs</t>
  </si>
  <si>
    <t>Nolan - Henri</t>
  </si>
  <si>
    <t>Joop - Richard</t>
  </si>
  <si>
    <t>Eric - Frank</t>
  </si>
  <si>
    <t>Berend - Ron</t>
  </si>
  <si>
    <t>2 november</t>
  </si>
  <si>
    <t>9 november</t>
  </si>
  <si>
    <t>Bart - Berend</t>
  </si>
  <si>
    <t>Frank - Patrick</t>
  </si>
  <si>
    <t>Henri - Eric</t>
  </si>
  <si>
    <t>Joop - Timo</t>
  </si>
  <si>
    <t>Nolan - Jan v. L.</t>
  </si>
  <si>
    <t>16 november</t>
  </si>
  <si>
    <t>Marcel - Joop</t>
  </si>
  <si>
    <t>Timo - Vitto</t>
  </si>
  <si>
    <t>Berend - Henri</t>
  </si>
  <si>
    <t>Thijs oneven</t>
  </si>
  <si>
    <t>Maurits Bos</t>
  </si>
  <si>
    <t>30 november</t>
  </si>
  <si>
    <t>Thijs - Berend</t>
  </si>
  <si>
    <t>Maurits - Ron</t>
  </si>
  <si>
    <t>Frank - Marcel</t>
  </si>
  <si>
    <t>Eric - Bart</t>
  </si>
  <si>
    <t xml:space="preserve">Jan v. L. oneven </t>
  </si>
  <si>
    <t>7 december</t>
  </si>
  <si>
    <t>Richard - Marcel</t>
  </si>
  <si>
    <t>Eric - Cees</t>
  </si>
  <si>
    <t>Jan S. - Onno</t>
  </si>
  <si>
    <t>Frank - Thijs</t>
  </si>
  <si>
    <t>Henri - Ron</t>
  </si>
  <si>
    <t>Jan v. L.   - Dick</t>
  </si>
  <si>
    <t>Nolan - Manuel</t>
  </si>
  <si>
    <t>Maurits- Berend</t>
  </si>
  <si>
    <t>Joop - Biltenaer</t>
  </si>
  <si>
    <t>Nadir Izmar</t>
  </si>
  <si>
    <t>14 december</t>
  </si>
  <si>
    <t>Henri - Vitto</t>
  </si>
  <si>
    <t>Bart - Thijs</t>
  </si>
  <si>
    <t>Ron - Frank</t>
  </si>
  <si>
    <t>Berend - Nolan</t>
  </si>
  <si>
    <t>Manuel - Joop</t>
  </si>
  <si>
    <t>Patrick - Timo</t>
  </si>
  <si>
    <t>Nadir - Richard</t>
  </si>
  <si>
    <t>21 december</t>
  </si>
  <si>
    <t>Marcel - Nadir</t>
  </si>
  <si>
    <t>Timo - Richard</t>
  </si>
  <si>
    <t>Kees - Thijs</t>
  </si>
  <si>
    <t>Ron - Onno</t>
  </si>
  <si>
    <t>Manuel - Maurits</t>
  </si>
  <si>
    <t>Vitto - Joop</t>
  </si>
  <si>
    <t>Thijs</t>
  </si>
  <si>
    <t>Manuel</t>
  </si>
  <si>
    <t>Onno</t>
  </si>
  <si>
    <t>Bart</t>
  </si>
  <si>
    <t>Ron</t>
  </si>
  <si>
    <t>Nolan</t>
  </si>
  <si>
    <t>Frank</t>
  </si>
  <si>
    <t>Dick</t>
  </si>
  <si>
    <t>Eric</t>
  </si>
  <si>
    <t>Patrick</t>
  </si>
  <si>
    <t>Cees</t>
  </si>
  <si>
    <t>Vitto</t>
  </si>
  <si>
    <t>Joop</t>
  </si>
  <si>
    <t>Richard</t>
  </si>
  <si>
    <t>Marcel</t>
  </si>
  <si>
    <t>Timo</t>
  </si>
  <si>
    <t>Berend</t>
  </si>
  <si>
    <t>Joris</t>
  </si>
  <si>
    <t>De Bltenaer</t>
  </si>
  <si>
    <t>Boudewijn</t>
  </si>
  <si>
    <t>Maurits</t>
  </si>
  <si>
    <t>Nadir</t>
  </si>
  <si>
    <t>Henri</t>
  </si>
  <si>
    <t>Dick - Ron</t>
  </si>
  <si>
    <t>Boudewijn - Frank</t>
  </si>
  <si>
    <t>Marcel - Berend</t>
  </si>
  <si>
    <t>18 januari</t>
  </si>
  <si>
    <t>Timo - Marcel</t>
  </si>
  <si>
    <t>Joop - Thijs</t>
  </si>
  <si>
    <t>Vitto - Maurits</t>
  </si>
  <si>
    <t>25 januari</t>
  </si>
  <si>
    <t>1 februari</t>
  </si>
  <si>
    <t>Boudewijn - Nolan</t>
  </si>
  <si>
    <t>Ron - Berend</t>
  </si>
  <si>
    <t>Thijs- Frank</t>
  </si>
  <si>
    <t>Vitto - Marcel</t>
  </si>
  <si>
    <t>Timo - Joop</t>
  </si>
  <si>
    <t>Onno oneven</t>
  </si>
  <si>
    <t>Maurits - Eric</t>
  </si>
  <si>
    <t>Henri - Timo</t>
  </si>
  <si>
    <t>Maurits - Joop</t>
  </si>
  <si>
    <t>1.½</t>
  </si>
  <si>
    <t>0,½</t>
  </si>
  <si>
    <t>1,½</t>
  </si>
  <si>
    <t>n</t>
  </si>
  <si>
    <t>r</t>
  </si>
  <si>
    <t>12oktober</t>
  </si>
  <si>
    <t>grijs: 2x gespeeld</t>
  </si>
  <si>
    <t>8 februari</t>
  </si>
  <si>
    <t>Eric - Joop</t>
  </si>
  <si>
    <t>Berend - Timo</t>
  </si>
  <si>
    <t>Joris - Bart</t>
  </si>
  <si>
    <t>Ron - De Biltenaer</t>
  </si>
  <si>
    <t>B,B</t>
  </si>
  <si>
    <t>Berend- Frank</t>
  </si>
  <si>
    <t>Boudewijn - Eric</t>
  </si>
  <si>
    <t>Nolan - Marcel</t>
  </si>
  <si>
    <t>Bart - Joop</t>
  </si>
  <si>
    <t xml:space="preserve">  </t>
  </si>
  <si>
    <t>15 februari</t>
  </si>
  <si>
    <t>1 maart</t>
  </si>
  <si>
    <t>Berend - Boudewijn</t>
  </si>
  <si>
    <t>Thijs - Henri</t>
  </si>
  <si>
    <t>Marcel - Ron</t>
  </si>
  <si>
    <t>Timo - Nolan</t>
  </si>
  <si>
    <t>Frank - Bart</t>
  </si>
  <si>
    <t>Joop - Onno</t>
  </si>
  <si>
    <t>8 maart</t>
  </si>
  <si>
    <t>Kees - Marcel</t>
  </si>
  <si>
    <t>Timo - Maurits</t>
  </si>
  <si>
    <t>Berend - Thijs</t>
  </si>
  <si>
    <t>Henri - Onno</t>
  </si>
  <si>
    <t>15 maart</t>
  </si>
  <si>
    <t>Berend - Onno</t>
  </si>
  <si>
    <t>Ron - Bart</t>
  </si>
  <si>
    <t>Eric- Timo</t>
  </si>
  <si>
    <t>Biltenaer - Boudewijn</t>
  </si>
  <si>
    <t>Rick - Jan</t>
  </si>
  <si>
    <t>Nolan - Joop</t>
  </si>
  <si>
    <t>Sung-Ho Vlietstra</t>
  </si>
  <si>
    <t>22 maart</t>
  </si>
  <si>
    <t>Ron - Henri</t>
  </si>
  <si>
    <t>Dick - Frank</t>
  </si>
  <si>
    <t>Sung-Ho  Joop</t>
  </si>
  <si>
    <t>Maurits - Patrick</t>
  </si>
  <si>
    <t>Nolan oneven</t>
  </si>
  <si>
    <t>Kees - Jan v.L.</t>
  </si>
  <si>
    <t>Bart - Eric</t>
  </si>
  <si>
    <t>½,1</t>
  </si>
  <si>
    <t>½,0</t>
  </si>
  <si>
    <t>29 maart</t>
  </si>
  <si>
    <t>Ron - Thijs</t>
  </si>
  <si>
    <t>Henri - Bart</t>
  </si>
  <si>
    <t>Eric - Nolan</t>
  </si>
  <si>
    <t>Joop - Jan v. L.</t>
  </si>
  <si>
    <t>Frank - Maurits</t>
  </si>
  <si>
    <t>Sung Ho-Marcel</t>
  </si>
  <si>
    <t>½.1</t>
  </si>
  <si>
    <t>Sung-Ho</t>
  </si>
  <si>
    <t>5 spril</t>
  </si>
  <si>
    <t>Thijs - Bart</t>
  </si>
  <si>
    <t>Frank - Sung Ho</t>
  </si>
  <si>
    <t>Onno - Ron</t>
  </si>
  <si>
    <t>Joop - Marcel</t>
  </si>
  <si>
    <t>Berend oneven</t>
  </si>
  <si>
    <t>5 april</t>
  </si>
  <si>
    <t>Thijs - Onno</t>
  </si>
  <si>
    <t>Ron - Maurits</t>
  </si>
  <si>
    <t>Henri - Berend</t>
  </si>
  <si>
    <t>Marcel - Bart</t>
  </si>
  <si>
    <t>12 april</t>
  </si>
  <si>
    <t>Timo - Patrick</t>
  </si>
  <si>
    <t>Nolan - Sung-Ho</t>
  </si>
  <si>
    <t>Eric - Jan</t>
  </si>
  <si>
    <t>Frank - Joop</t>
  </si>
  <si>
    <t>½,½</t>
  </si>
  <si>
    <t>26 april</t>
  </si>
  <si>
    <t>Frank - Henri</t>
  </si>
  <si>
    <t>Sung-Ho - Maurits</t>
  </si>
  <si>
    <t>Nolan - Ron</t>
  </si>
  <si>
    <t>Berend - Bart</t>
  </si>
  <si>
    <t>Biltenaer - Marcel</t>
  </si>
  <si>
    <t>1*</t>
  </si>
  <si>
    <t>Bart - Sung-Ho</t>
  </si>
  <si>
    <t>Berend - Dick</t>
  </si>
  <si>
    <t>Ron - Eric</t>
  </si>
  <si>
    <t>Henri - Joop</t>
  </si>
  <si>
    <t>Jelle - Maurits</t>
  </si>
  <si>
    <t>Olivier - Frank</t>
  </si>
  <si>
    <t>Jorik - Marcel</t>
  </si>
  <si>
    <t>Arnout - Timo</t>
  </si>
  <si>
    <t>Lucas+Sjoerd-Thijs</t>
  </si>
  <si>
    <t>Onno - Nolan</t>
  </si>
  <si>
    <t>*: 2 tegenstanders tegelijk</t>
  </si>
  <si>
    <t>Arnout Dam</t>
  </si>
  <si>
    <t>Lucas Arends</t>
  </si>
  <si>
    <t>Sjoerd Hoeben</t>
  </si>
  <si>
    <t>Olivier van Kesteren</t>
  </si>
  <si>
    <t>Jelle Smid</t>
  </si>
  <si>
    <t>Jorik Taks</t>
  </si>
  <si>
    <t>3 mei</t>
  </si>
  <si>
    <t>Jorik Tax</t>
  </si>
  <si>
    <t>Paul</t>
  </si>
  <si>
    <t>Paul van der Klein</t>
  </si>
  <si>
    <t>Onno - Thijs</t>
  </si>
  <si>
    <t>Ron - Paul</t>
  </si>
  <si>
    <t>Jan S. - Bart</t>
  </si>
  <si>
    <t>Berend - Patrick</t>
  </si>
  <si>
    <t>Maurits - Frank</t>
  </si>
  <si>
    <t>Sung-Ho - Henri</t>
  </si>
  <si>
    <t>Marcel - Boudewijn</t>
  </si>
  <si>
    <t>Joop - Nolan</t>
  </si>
  <si>
    <t>Jorik - Timo</t>
  </si>
  <si>
    <t>Olivier - Arnout</t>
  </si>
  <si>
    <t>poule 2018-2019 na ronde 29, 17 mei</t>
  </si>
  <si>
    <t>Bart - Maurits</t>
  </si>
  <si>
    <t>Henri - Boudewijn</t>
  </si>
  <si>
    <t>Eric - Sung-Ho</t>
  </si>
  <si>
    <t>Jelle - Olivier</t>
  </si>
  <si>
    <t>Jan v.L.</t>
  </si>
  <si>
    <t>Jan S.</t>
  </si>
  <si>
    <t>17 mei</t>
  </si>
  <si>
    <t>Nolan - Timo</t>
  </si>
  <si>
    <t>24 mei</t>
  </si>
  <si>
    <t>Jan v,L. - Henri</t>
  </si>
  <si>
    <t>Eric - Berend</t>
  </si>
  <si>
    <t>Dick - Onno</t>
  </si>
  <si>
    <t>Jelle - Kees</t>
  </si>
  <si>
    <t>Maurits - Olivier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</si>
</sst>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64" fontId="3" fillId="0" borderId="1" xfId="0" applyNumberFormat="1" applyFont="1" applyBorder="1" applyAlignment="1">
      <alignment horizontal="center" textRotation="90" wrapText="1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/>
    <xf numFmtId="0" fontId="7" fillId="0" borderId="1" xfId="0" applyFont="1" applyBorder="1"/>
    <xf numFmtId="17" fontId="4" fillId="0" borderId="1" xfId="0" quotePrefix="1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textRotation="90" wrapText="1"/>
    </xf>
    <xf numFmtId="1" fontId="2" fillId="0" borderId="1" xfId="0" applyNumberFormat="1" applyFont="1" applyBorder="1" applyAlignment="1">
      <alignment horizontal="center"/>
    </xf>
    <xf numFmtId="17" fontId="8" fillId="0" borderId="1" xfId="0" quotePrefix="1" applyNumberFormat="1" applyFont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1" xfId="0" quotePrefix="1" applyFont="1" applyBorder="1"/>
    <xf numFmtId="0" fontId="2" fillId="0" borderId="1" xfId="0" applyFont="1" applyBorder="1"/>
    <xf numFmtId="1" fontId="2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quotePrefix="1" applyFont="1" applyBorder="1"/>
    <xf numFmtId="16" fontId="5" fillId="0" borderId="1" xfId="0" quotePrefix="1" applyNumberFormat="1" applyFont="1" applyBorder="1"/>
    <xf numFmtId="0" fontId="4" fillId="3" borderId="1" xfId="0" applyFont="1" applyFill="1" applyBorder="1"/>
    <xf numFmtId="0" fontId="5" fillId="0" borderId="1" xfId="0" quotePrefix="1" applyFont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textRotation="90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2" xfId="0" quotePrefix="1" applyFont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" fontId="4" fillId="0" borderId="2" xfId="0" applyNumberFormat="1" applyFont="1" applyBorder="1" applyAlignment="1">
      <alignment horizontal="left"/>
    </xf>
    <xf numFmtId="16" fontId="4" fillId="0" borderId="3" xfId="0" applyNumberFormat="1" applyFont="1" applyBorder="1" applyAlignment="1">
      <alignment horizontal="left"/>
    </xf>
    <xf numFmtId="16" fontId="4" fillId="0" borderId="4" xfId="0" applyNumberFormat="1" applyFont="1" applyBorder="1" applyAlignment="1">
      <alignment horizontal="left"/>
    </xf>
    <xf numFmtId="16" fontId="4" fillId="0" borderId="2" xfId="0" quotePrefix="1" applyNumberFormat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/>
    </xf>
    <xf numFmtId="16" fontId="2" fillId="0" borderId="3" xfId="0" applyNumberFormat="1" applyFont="1" applyBorder="1" applyAlignment="1">
      <alignment horizontal="left"/>
    </xf>
    <xf numFmtId="16" fontId="2" fillId="0" borderId="4" xfId="0" applyNumberFormat="1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2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9.109375" defaultRowHeight="13.2" x14ac:dyDescent="0.25"/>
  <cols>
    <col min="1" max="1" width="3" style="14" bestFit="1" customWidth="1"/>
    <col min="2" max="2" width="16.5546875" style="11" customWidth="1"/>
    <col min="3" max="3" width="3.21875" style="26" bestFit="1" customWidth="1"/>
    <col min="4" max="4" width="5.21875" style="2" bestFit="1" customWidth="1"/>
    <col min="5" max="5" width="3.88671875" style="26" bestFit="1" customWidth="1"/>
    <col min="6" max="6" width="3.88671875" style="1" bestFit="1" customWidth="1"/>
    <col min="7" max="7" width="3.88671875" style="23" bestFit="1" customWidth="1"/>
    <col min="8" max="9" width="4" style="50" bestFit="1" customWidth="1"/>
    <col min="10" max="10" width="1" style="8" customWidth="1"/>
    <col min="11" max="16" width="3.77734375" style="12" customWidth="1"/>
    <col min="17" max="17" width="4.109375" style="12" bestFit="1" customWidth="1"/>
    <col min="18" max="20" width="3.77734375" style="12" customWidth="1"/>
    <col min="21" max="21" width="4.109375" style="12" customWidth="1"/>
    <col min="22" max="25" width="3.77734375" style="12" customWidth="1"/>
    <col min="26" max="26" width="4.77734375" style="12" customWidth="1"/>
    <col min="27" max="27" width="3.77734375" style="12" customWidth="1"/>
    <col min="28" max="29" width="4.109375" style="12" bestFit="1" customWidth="1"/>
    <col min="30" max="30" width="3.77734375" style="12" customWidth="1"/>
    <col min="31" max="31" width="4.109375" style="12" customWidth="1"/>
    <col min="32" max="35" width="3.77734375" style="12" customWidth="1"/>
    <col min="36" max="36" width="4" style="12" bestFit="1" customWidth="1"/>
    <col min="37" max="40" width="2.5546875" style="12" bestFit="1" customWidth="1"/>
    <col min="41" max="42" width="2.77734375" style="12" bestFit="1" customWidth="1"/>
    <col min="43" max="43" width="2.77734375" style="12" customWidth="1"/>
    <col min="44" max="44" width="2.44140625" style="8" customWidth="1"/>
    <col min="45" max="45" width="4" style="1" bestFit="1" customWidth="1"/>
    <col min="46" max="46" width="4.5546875" style="29" bestFit="1" customWidth="1"/>
    <col min="47" max="47" width="4" style="16" bestFit="1" customWidth="1"/>
    <col min="48" max="48" width="5" style="2" customWidth="1"/>
    <col min="49" max="49" width="1.88671875" style="8" customWidth="1"/>
    <col min="50" max="50" width="4.44140625" style="2" customWidth="1"/>
    <col min="51" max="51" width="3" style="2" bestFit="1" customWidth="1"/>
    <col min="52" max="52" width="3.109375" style="2" bestFit="1" customWidth="1"/>
    <col min="53" max="53" width="3" style="8" customWidth="1"/>
    <col min="54" max="54" width="4" style="2" bestFit="1" customWidth="1"/>
    <col min="55" max="55" width="5.21875" style="2" bestFit="1" customWidth="1"/>
    <col min="56" max="56" width="7.44140625" style="3" customWidth="1"/>
    <col min="57" max="16384" width="9.109375" style="3"/>
  </cols>
  <sheetData>
    <row r="1" spans="1:56" s="4" customFormat="1" ht="97.8" x14ac:dyDescent="0.25">
      <c r="A1" s="13" t="s">
        <v>14</v>
      </c>
      <c r="B1" s="21" t="s">
        <v>296</v>
      </c>
      <c r="C1" s="24" t="s">
        <v>22</v>
      </c>
      <c r="D1" s="6" t="s">
        <v>20</v>
      </c>
      <c r="E1" s="27" t="s">
        <v>30</v>
      </c>
      <c r="F1" s="5" t="s">
        <v>24</v>
      </c>
      <c r="G1" s="22" t="s">
        <v>28</v>
      </c>
      <c r="H1" s="49" t="s">
        <v>33</v>
      </c>
      <c r="I1" s="49" t="s">
        <v>34</v>
      </c>
      <c r="J1" s="9"/>
      <c r="K1" s="37" t="s">
        <v>142</v>
      </c>
      <c r="L1" s="37" t="s">
        <v>302</v>
      </c>
      <c r="M1" s="37" t="s">
        <v>143</v>
      </c>
      <c r="N1" s="37" t="s">
        <v>144</v>
      </c>
      <c r="O1" s="37" t="s">
        <v>145</v>
      </c>
      <c r="P1" s="37" t="s">
        <v>146</v>
      </c>
      <c r="Q1" s="37" t="s">
        <v>147</v>
      </c>
      <c r="R1" s="37" t="s">
        <v>164</v>
      </c>
      <c r="S1" s="37" t="s">
        <v>148</v>
      </c>
      <c r="T1" s="37" t="s">
        <v>149</v>
      </c>
      <c r="U1" s="37" t="s">
        <v>150</v>
      </c>
      <c r="V1" s="37" t="s">
        <v>151</v>
      </c>
      <c r="W1" s="37" t="s">
        <v>152</v>
      </c>
      <c r="X1" s="37" t="s">
        <v>301</v>
      </c>
      <c r="Y1" s="37" t="s">
        <v>153</v>
      </c>
      <c r="Z1" s="37" t="s">
        <v>154</v>
      </c>
      <c r="AA1" s="37" t="s">
        <v>155</v>
      </c>
      <c r="AB1" s="37" t="s">
        <v>156</v>
      </c>
      <c r="AC1" s="37" t="s">
        <v>157</v>
      </c>
      <c r="AD1" s="37" t="s">
        <v>158</v>
      </c>
      <c r="AE1" s="37" t="s">
        <v>159</v>
      </c>
      <c r="AF1" s="37" t="s">
        <v>160</v>
      </c>
      <c r="AG1" s="37" t="s">
        <v>161</v>
      </c>
      <c r="AH1" s="37" t="s">
        <v>162</v>
      </c>
      <c r="AI1" s="37" t="s">
        <v>163</v>
      </c>
      <c r="AJ1" s="37" t="s">
        <v>240</v>
      </c>
      <c r="AK1" s="37" t="s">
        <v>280</v>
      </c>
      <c r="AL1" s="37" t="s">
        <v>281</v>
      </c>
      <c r="AM1" s="37" t="s">
        <v>276</v>
      </c>
      <c r="AN1" s="37" t="s">
        <v>279</v>
      </c>
      <c r="AO1" s="37" t="s">
        <v>277</v>
      </c>
      <c r="AP1" s="37" t="s">
        <v>278</v>
      </c>
      <c r="AQ1" s="37" t="s">
        <v>284</v>
      </c>
      <c r="AR1" s="9"/>
      <c r="AS1" s="5" t="s">
        <v>15</v>
      </c>
      <c r="AT1" s="28" t="s">
        <v>16</v>
      </c>
      <c r="AU1" s="17" t="s">
        <v>17</v>
      </c>
      <c r="AV1" s="18" t="s">
        <v>18</v>
      </c>
      <c r="AW1" s="9"/>
      <c r="AX1" s="15" t="s">
        <v>16</v>
      </c>
      <c r="AY1" s="17" t="s">
        <v>17</v>
      </c>
      <c r="AZ1" s="18" t="s">
        <v>18</v>
      </c>
      <c r="BA1" s="9"/>
      <c r="BB1" s="6" t="s">
        <v>19</v>
      </c>
      <c r="BC1" s="6" t="s">
        <v>20</v>
      </c>
    </row>
    <row r="2" spans="1:56" ht="11.4" customHeight="1" x14ac:dyDescent="0.25">
      <c r="J2" s="2"/>
      <c r="AK2" s="12" t="s">
        <v>14</v>
      </c>
      <c r="AL2" s="12" t="s">
        <v>14</v>
      </c>
      <c r="AM2" s="12" t="s">
        <v>14</v>
      </c>
      <c r="AN2" s="12" t="s">
        <v>14</v>
      </c>
      <c r="AR2" s="2"/>
      <c r="AW2" s="2"/>
      <c r="AZ2" s="7"/>
      <c r="BA2" s="2"/>
      <c r="BD2" s="4"/>
    </row>
    <row r="3" spans="1:56" x14ac:dyDescent="0.25">
      <c r="A3" s="14">
        <v>1</v>
      </c>
      <c r="B3" s="19" t="s">
        <v>0</v>
      </c>
      <c r="C3" s="25">
        <v>1</v>
      </c>
      <c r="D3" s="7">
        <v>1</v>
      </c>
      <c r="E3" s="1">
        <v>2131</v>
      </c>
      <c r="F3" s="12">
        <v>2179</v>
      </c>
      <c r="G3" s="33">
        <v>1629.55</v>
      </c>
      <c r="H3" s="48">
        <v>8</v>
      </c>
      <c r="I3" s="48">
        <v>12</v>
      </c>
      <c r="J3" s="10"/>
      <c r="K3" s="7" t="s">
        <v>38</v>
      </c>
      <c r="L3" s="7">
        <v>1</v>
      </c>
      <c r="M3" s="7">
        <v>1</v>
      </c>
      <c r="N3" s="39">
        <v>1.1000000000000001</v>
      </c>
      <c r="O3" s="39">
        <v>1.1000000000000001</v>
      </c>
      <c r="P3" s="39">
        <v>1.1000000000000001</v>
      </c>
      <c r="Q3" s="7">
        <v>1</v>
      </c>
      <c r="R3" s="7">
        <v>1</v>
      </c>
      <c r="S3" s="39">
        <v>1.1000000000000001</v>
      </c>
      <c r="T3" s="7"/>
      <c r="U3" s="7">
        <v>1</v>
      </c>
      <c r="V3" s="7"/>
      <c r="W3" s="7">
        <v>1</v>
      </c>
      <c r="X3" s="7"/>
      <c r="Y3" s="7">
        <v>1</v>
      </c>
      <c r="Z3" s="39" t="s">
        <v>183</v>
      </c>
      <c r="AA3" s="7"/>
      <c r="AB3" s="7"/>
      <c r="AC3" s="7"/>
      <c r="AD3" s="38">
        <v>1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 t="s">
        <v>264</v>
      </c>
      <c r="AP3" s="7" t="s">
        <v>264</v>
      </c>
      <c r="AQ3" s="7"/>
      <c r="AR3" s="10"/>
      <c r="AS3" s="7">
        <v>20</v>
      </c>
      <c r="AT3" s="30">
        <v>18.5</v>
      </c>
      <c r="AU3" s="16">
        <f>(AT3/AS3)*100</f>
        <v>92.5</v>
      </c>
      <c r="AV3" s="2">
        <f>(F3-E3)</f>
        <v>48</v>
      </c>
      <c r="AW3" s="10"/>
      <c r="AX3" s="2">
        <v>1</v>
      </c>
      <c r="AY3" s="2">
        <v>3</v>
      </c>
      <c r="AZ3" s="2">
        <v>3</v>
      </c>
      <c r="BB3" s="2">
        <f>SUM((2*AX3)+AY3+AZ3)</f>
        <v>8</v>
      </c>
      <c r="BC3" s="7">
        <v>1</v>
      </c>
      <c r="BD3" s="4"/>
    </row>
    <row r="4" spans="1:56" x14ac:dyDescent="0.25">
      <c r="A4" s="14">
        <v>2</v>
      </c>
      <c r="B4" s="19" t="s">
        <v>1</v>
      </c>
      <c r="C4" s="25"/>
      <c r="D4" s="7">
        <v>8</v>
      </c>
      <c r="E4" s="1">
        <v>1864</v>
      </c>
      <c r="F4" s="12">
        <v>1888</v>
      </c>
      <c r="G4" s="33">
        <v>1751.1428571428571</v>
      </c>
      <c r="H4" s="48">
        <v>4</v>
      </c>
      <c r="I4" s="48">
        <v>3</v>
      </c>
      <c r="K4" s="7">
        <v>0</v>
      </c>
      <c r="L4" s="7" t="s">
        <v>38</v>
      </c>
      <c r="M4" s="7">
        <v>1</v>
      </c>
      <c r="N4" s="7">
        <v>0.5</v>
      </c>
      <c r="O4" s="7">
        <v>0.5</v>
      </c>
      <c r="P4" s="7"/>
      <c r="Q4" s="7"/>
      <c r="R4" s="7"/>
      <c r="S4" s="7">
        <v>1</v>
      </c>
      <c r="T4" s="7"/>
      <c r="U4" s="7"/>
      <c r="V4" s="7"/>
      <c r="W4" s="7"/>
      <c r="X4" s="7"/>
      <c r="Y4" s="7"/>
      <c r="Z4" s="7">
        <v>1</v>
      </c>
      <c r="AA4" s="7">
        <v>1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S4" s="7">
        <v>7</v>
      </c>
      <c r="AT4" s="30">
        <f>SUM(K4:AI4)</f>
        <v>5</v>
      </c>
      <c r="AU4" s="16">
        <f>(AT4/AS4)*100</f>
        <v>71.428571428571431</v>
      </c>
      <c r="AV4" s="2">
        <f>(F4-E4)</f>
        <v>24</v>
      </c>
      <c r="AX4" s="2">
        <v>15</v>
      </c>
      <c r="AY4" s="2">
        <v>5</v>
      </c>
      <c r="AZ4" s="2">
        <v>7</v>
      </c>
      <c r="BB4" s="2">
        <f>SUM((2*AX4)+AY4+AZ4)</f>
        <v>42</v>
      </c>
      <c r="BC4" s="7">
        <v>8</v>
      </c>
      <c r="BD4" s="4"/>
    </row>
    <row r="5" spans="1:56" x14ac:dyDescent="0.25">
      <c r="A5" s="14">
        <v>3</v>
      </c>
      <c r="B5" s="19" t="s">
        <v>32</v>
      </c>
      <c r="C5" s="25"/>
      <c r="D5" s="7">
        <v>22</v>
      </c>
      <c r="E5" s="1">
        <v>1923</v>
      </c>
      <c r="F5" s="12">
        <v>1879</v>
      </c>
      <c r="G5" s="33">
        <v>1696.6</v>
      </c>
      <c r="H5" s="48">
        <v>6</v>
      </c>
      <c r="I5" s="48">
        <v>4</v>
      </c>
      <c r="K5" s="7">
        <v>0</v>
      </c>
      <c r="L5" s="7">
        <v>0</v>
      </c>
      <c r="M5" s="7" t="s">
        <v>38</v>
      </c>
      <c r="N5" s="7"/>
      <c r="O5" s="7">
        <v>1</v>
      </c>
      <c r="P5" s="7">
        <v>0</v>
      </c>
      <c r="Q5" s="7">
        <v>1</v>
      </c>
      <c r="R5" s="7"/>
      <c r="S5" s="7"/>
      <c r="T5" s="7">
        <v>0.5</v>
      </c>
      <c r="U5" s="7">
        <v>0</v>
      </c>
      <c r="V5" s="7">
        <v>1</v>
      </c>
      <c r="W5" s="7" t="s">
        <v>14</v>
      </c>
      <c r="X5" s="7"/>
      <c r="Y5" s="7"/>
      <c r="Z5" s="7">
        <v>1</v>
      </c>
      <c r="AA5" s="7"/>
      <c r="AB5" s="7"/>
      <c r="AC5" s="7"/>
      <c r="AD5" s="7"/>
      <c r="AE5" s="7"/>
      <c r="AF5" s="7"/>
      <c r="AG5" s="7"/>
      <c r="AH5" s="7">
        <v>0</v>
      </c>
      <c r="AI5" s="7"/>
      <c r="AJ5" s="7"/>
      <c r="AK5" s="7"/>
      <c r="AL5" s="7"/>
      <c r="AM5" s="7"/>
      <c r="AN5" s="7"/>
      <c r="AO5" s="7"/>
      <c r="AP5" s="7"/>
      <c r="AQ5" s="7"/>
      <c r="AS5" s="7">
        <v>10</v>
      </c>
      <c r="AT5" s="30">
        <f>SUM(K5:AI5)</f>
        <v>4.5</v>
      </c>
      <c r="AU5" s="16">
        <f>(AT5/AS5)*100</f>
        <v>45</v>
      </c>
      <c r="AV5" s="2">
        <f>(F5-E5)</f>
        <v>-44</v>
      </c>
      <c r="AX5" s="2">
        <v>17</v>
      </c>
      <c r="AY5" s="2">
        <v>19</v>
      </c>
      <c r="AZ5" s="2">
        <v>31</v>
      </c>
      <c r="BB5" s="2">
        <f>SUM((2*AX5)+AY5+AZ5)</f>
        <v>84</v>
      </c>
      <c r="BC5" s="7">
        <v>22</v>
      </c>
      <c r="BD5" s="4"/>
    </row>
    <row r="6" spans="1:56" x14ac:dyDescent="0.25">
      <c r="A6" s="14">
        <v>4</v>
      </c>
      <c r="B6" s="19" t="s">
        <v>2</v>
      </c>
      <c r="C6" s="25">
        <v>1</v>
      </c>
      <c r="D6" s="7">
        <v>15</v>
      </c>
      <c r="E6" s="1">
        <v>1923</v>
      </c>
      <c r="F6" s="12">
        <v>1895</v>
      </c>
      <c r="G6" s="33">
        <v>1715.3076923076924</v>
      </c>
      <c r="H6" s="48">
        <v>6</v>
      </c>
      <c r="I6" s="48">
        <v>7</v>
      </c>
      <c r="K6" s="38">
        <v>0</v>
      </c>
      <c r="L6" s="7">
        <v>0.5</v>
      </c>
      <c r="M6" s="7"/>
      <c r="N6" s="7" t="s">
        <v>38</v>
      </c>
      <c r="O6" s="7">
        <v>0.5</v>
      </c>
      <c r="P6" s="45" t="s">
        <v>239</v>
      </c>
      <c r="Q6" s="7">
        <v>0.5</v>
      </c>
      <c r="R6" s="7">
        <v>1</v>
      </c>
      <c r="S6" s="7"/>
      <c r="T6" s="7">
        <v>0.5</v>
      </c>
      <c r="U6" s="7">
        <v>0.5</v>
      </c>
      <c r="V6" s="7"/>
      <c r="W6" s="7"/>
      <c r="X6" s="7"/>
      <c r="Y6" s="7"/>
      <c r="Z6" s="7">
        <v>0.5</v>
      </c>
      <c r="AA6" s="7"/>
      <c r="AB6" s="7"/>
      <c r="AC6" s="7">
        <v>1</v>
      </c>
      <c r="AD6" s="7">
        <v>0.5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S6" s="7">
        <v>13</v>
      </c>
      <c r="AT6" s="30">
        <v>7</v>
      </c>
      <c r="AU6" s="16">
        <f>(AT6/AS6)*100</f>
        <v>53.846153846153847</v>
      </c>
      <c r="AV6" s="2">
        <f>(F6-E6)</f>
        <v>-28</v>
      </c>
      <c r="AX6" s="2">
        <v>11</v>
      </c>
      <c r="AY6" s="2">
        <v>13</v>
      </c>
      <c r="AZ6" s="2">
        <v>28</v>
      </c>
      <c r="BB6" s="2">
        <f>SUM((2*AX6)+AY6+AZ6)</f>
        <v>63</v>
      </c>
      <c r="BC6" s="7">
        <v>15</v>
      </c>
      <c r="BD6" s="4"/>
    </row>
    <row r="7" spans="1:56" x14ac:dyDescent="0.25">
      <c r="A7" s="14">
        <v>5</v>
      </c>
      <c r="B7" s="19" t="s">
        <v>3</v>
      </c>
      <c r="C7" s="12">
        <v>1</v>
      </c>
      <c r="D7" s="7">
        <v>2</v>
      </c>
      <c r="E7" s="1">
        <v>1795</v>
      </c>
      <c r="F7" s="12">
        <v>1855</v>
      </c>
      <c r="G7" s="33">
        <v>1679.45</v>
      </c>
      <c r="H7" s="48">
        <v>10</v>
      </c>
      <c r="I7" s="48">
        <v>10</v>
      </c>
      <c r="K7" s="38">
        <v>0</v>
      </c>
      <c r="L7" s="7">
        <v>0.5</v>
      </c>
      <c r="M7" s="7">
        <v>0</v>
      </c>
      <c r="N7" s="7">
        <v>0.5</v>
      </c>
      <c r="O7" s="7" t="s">
        <v>38</v>
      </c>
      <c r="P7" s="39">
        <v>1.1000000000000001</v>
      </c>
      <c r="R7" s="39">
        <v>0.1</v>
      </c>
      <c r="S7" s="12">
        <v>1</v>
      </c>
      <c r="T7" s="7">
        <v>1</v>
      </c>
      <c r="U7" s="39">
        <v>1.1000000000000001</v>
      </c>
      <c r="Z7" s="7">
        <v>1</v>
      </c>
      <c r="AB7" s="7">
        <v>1</v>
      </c>
      <c r="AD7" s="39">
        <v>1.1000000000000001</v>
      </c>
      <c r="AE7" s="7">
        <v>0</v>
      </c>
      <c r="AH7" s="12">
        <v>1</v>
      </c>
      <c r="AJ7" s="7">
        <v>1</v>
      </c>
      <c r="AS7" s="7">
        <v>20</v>
      </c>
      <c r="AT7" s="30">
        <v>14</v>
      </c>
      <c r="AU7" s="16">
        <f>(AT7/AS7)*100</f>
        <v>70</v>
      </c>
      <c r="AV7" s="2">
        <f>(F7-E7)</f>
        <v>60</v>
      </c>
      <c r="AX7" s="2">
        <v>2</v>
      </c>
      <c r="AY7" s="2">
        <v>6</v>
      </c>
      <c r="AZ7" s="2">
        <v>2</v>
      </c>
      <c r="BB7" s="2">
        <f>SUM((2*AX7)+AY7+AZ7)</f>
        <v>12</v>
      </c>
      <c r="BC7" s="7">
        <v>2</v>
      </c>
      <c r="BD7" s="4"/>
    </row>
    <row r="8" spans="1:56" x14ac:dyDescent="0.25">
      <c r="A8" s="14">
        <v>6</v>
      </c>
      <c r="B8" s="19" t="s">
        <v>6</v>
      </c>
      <c r="C8" s="25" t="s">
        <v>195</v>
      </c>
      <c r="D8" s="7">
        <v>3</v>
      </c>
      <c r="E8" s="1">
        <v>1665</v>
      </c>
      <c r="F8" s="12">
        <v>1687</v>
      </c>
      <c r="G8" s="33">
        <v>1675.875</v>
      </c>
      <c r="H8" s="48">
        <v>12</v>
      </c>
      <c r="I8" s="48">
        <v>12</v>
      </c>
      <c r="K8" s="38">
        <v>0</v>
      </c>
      <c r="L8" s="7"/>
      <c r="M8" s="7">
        <v>1</v>
      </c>
      <c r="N8" s="45" t="s">
        <v>231</v>
      </c>
      <c r="O8" s="38">
        <v>0</v>
      </c>
      <c r="P8" s="7" t="s">
        <v>38</v>
      </c>
      <c r="Q8" s="7" t="s">
        <v>257</v>
      </c>
      <c r="R8" s="39" t="s">
        <v>183</v>
      </c>
      <c r="S8" s="7">
        <v>1</v>
      </c>
      <c r="T8" s="7">
        <v>0.5</v>
      </c>
      <c r="U8" s="7">
        <v>1</v>
      </c>
      <c r="V8" s="7"/>
      <c r="W8" s="7"/>
      <c r="X8" s="7"/>
      <c r="Y8" s="7"/>
      <c r="Z8" s="7">
        <v>1</v>
      </c>
      <c r="AA8" s="7"/>
      <c r="AB8" s="7">
        <v>1</v>
      </c>
      <c r="AC8" s="7">
        <v>1</v>
      </c>
      <c r="AD8" s="39">
        <v>0.1</v>
      </c>
      <c r="AE8" s="7"/>
      <c r="AF8" s="39">
        <v>0.1</v>
      </c>
      <c r="AG8" s="7"/>
      <c r="AH8" s="39">
        <v>1.1000000000000001</v>
      </c>
      <c r="AI8" s="7"/>
      <c r="AJ8" s="7"/>
      <c r="AK8" s="7"/>
      <c r="AL8" s="7"/>
      <c r="AM8" s="7"/>
      <c r="AN8" s="7"/>
      <c r="AO8" s="7"/>
      <c r="AP8" s="7"/>
      <c r="AQ8" s="7">
        <v>0</v>
      </c>
      <c r="AS8" s="7">
        <v>24</v>
      </c>
      <c r="AT8" s="30">
        <v>13.5</v>
      </c>
      <c r="AU8" s="16">
        <f>(AT8/AS8)*100</f>
        <v>56.25</v>
      </c>
      <c r="AV8" s="2">
        <f>(F8-E8)</f>
        <v>22</v>
      </c>
      <c r="AX8" s="2">
        <v>3</v>
      </c>
      <c r="AY8" s="2">
        <v>11</v>
      </c>
      <c r="AZ8" s="2">
        <v>9</v>
      </c>
      <c r="BB8" s="2">
        <f>SUM((2*AX8)+AY8+AZ8)</f>
        <v>26</v>
      </c>
      <c r="BC8" s="7">
        <v>3</v>
      </c>
      <c r="BD8" s="4"/>
    </row>
    <row r="9" spans="1:56" x14ac:dyDescent="0.25">
      <c r="A9" s="14">
        <v>7</v>
      </c>
      <c r="B9" s="19" t="s">
        <v>13</v>
      </c>
      <c r="C9" s="25">
        <v>1</v>
      </c>
      <c r="D9" s="7">
        <v>17</v>
      </c>
      <c r="E9" s="1">
        <v>1633</v>
      </c>
      <c r="F9" s="12">
        <v>1608</v>
      </c>
      <c r="G9" s="33">
        <v>1606.3684210526317</v>
      </c>
      <c r="H9" s="48">
        <v>10</v>
      </c>
      <c r="I9" s="48">
        <v>9</v>
      </c>
      <c r="K9" s="7">
        <v>0</v>
      </c>
      <c r="L9" s="7"/>
      <c r="M9" s="7">
        <v>0</v>
      </c>
      <c r="N9" s="7">
        <v>0.5</v>
      </c>
      <c r="O9" s="7"/>
      <c r="P9" s="7" t="s">
        <v>257</v>
      </c>
      <c r="Q9" s="7" t="s">
        <v>38</v>
      </c>
      <c r="R9" s="7">
        <v>0.5</v>
      </c>
      <c r="S9" s="7">
        <v>0</v>
      </c>
      <c r="T9" s="7"/>
      <c r="U9" s="44" t="s">
        <v>231</v>
      </c>
      <c r="V9" s="7"/>
      <c r="W9" s="7"/>
      <c r="X9" s="7">
        <v>0</v>
      </c>
      <c r="Y9" s="7">
        <v>0.5</v>
      </c>
      <c r="Z9" s="7" t="s">
        <v>257</v>
      </c>
      <c r="AA9" s="7"/>
      <c r="AB9" s="7">
        <v>1</v>
      </c>
      <c r="AC9" s="39">
        <v>1.1000000000000001</v>
      </c>
      <c r="AD9" s="7">
        <v>1</v>
      </c>
      <c r="AE9" s="7"/>
      <c r="AF9" s="7"/>
      <c r="AG9" s="7">
        <v>0</v>
      </c>
      <c r="AH9" s="7"/>
      <c r="AI9" s="7"/>
      <c r="AJ9" s="7">
        <v>0</v>
      </c>
      <c r="AK9" s="7"/>
      <c r="AL9" s="7"/>
      <c r="AM9" s="7"/>
      <c r="AN9" s="7"/>
      <c r="AO9" s="7"/>
      <c r="AP9" s="7"/>
      <c r="AQ9" s="7"/>
      <c r="AS9" s="7">
        <v>19</v>
      </c>
      <c r="AT9" s="30">
        <v>8</v>
      </c>
      <c r="AU9" s="16">
        <f>(AT9/AS9)*100</f>
        <v>42.105263157894733</v>
      </c>
      <c r="AV9" s="2">
        <f>(F9-E9)</f>
        <v>-25</v>
      </c>
      <c r="AX9" s="2">
        <v>9</v>
      </c>
      <c r="AY9" s="2">
        <v>21</v>
      </c>
      <c r="AZ9" s="2">
        <v>27</v>
      </c>
      <c r="BB9" s="2">
        <f>SUM((2*AX9)+AY9+AZ9)</f>
        <v>66</v>
      </c>
      <c r="BC9" s="7">
        <v>17</v>
      </c>
      <c r="BD9" s="4"/>
    </row>
    <row r="10" spans="1:56" x14ac:dyDescent="0.25">
      <c r="A10" s="14">
        <v>8</v>
      </c>
      <c r="B10" s="19" t="s">
        <v>11</v>
      </c>
      <c r="C10" s="25"/>
      <c r="D10" s="7">
        <v>5</v>
      </c>
      <c r="E10" s="1">
        <v>1473</v>
      </c>
      <c r="F10" s="12">
        <v>1518</v>
      </c>
      <c r="G10" s="33">
        <v>1636.55</v>
      </c>
      <c r="H10" s="48">
        <v>11</v>
      </c>
      <c r="I10" s="48">
        <v>9</v>
      </c>
      <c r="K10" s="7">
        <v>0</v>
      </c>
      <c r="L10" s="7"/>
      <c r="M10" s="7"/>
      <c r="N10" s="7">
        <v>0</v>
      </c>
      <c r="O10" s="38">
        <v>1</v>
      </c>
      <c r="P10" s="39" t="s">
        <v>184</v>
      </c>
      <c r="Q10" s="7">
        <v>0.5</v>
      </c>
      <c r="R10" s="7" t="s">
        <v>38</v>
      </c>
      <c r="S10" s="39" t="s">
        <v>184</v>
      </c>
      <c r="T10" s="7"/>
      <c r="U10" s="7">
        <v>1</v>
      </c>
      <c r="V10" s="7"/>
      <c r="W10" s="7"/>
      <c r="X10" s="7">
        <v>0.5</v>
      </c>
      <c r="Y10" s="7">
        <v>1</v>
      </c>
      <c r="Z10" s="39" t="s">
        <v>183</v>
      </c>
      <c r="AA10" s="7">
        <v>1</v>
      </c>
      <c r="AB10" s="7"/>
      <c r="AC10" s="7">
        <v>1</v>
      </c>
      <c r="AD10" s="39" t="s">
        <v>185</v>
      </c>
      <c r="AE10" s="7"/>
      <c r="AF10" s="7"/>
      <c r="AG10" s="7">
        <v>0</v>
      </c>
      <c r="AH10" s="7"/>
      <c r="AI10" s="7"/>
      <c r="AJ10" s="7">
        <v>0.5</v>
      </c>
      <c r="AK10" s="7"/>
      <c r="AL10" s="7"/>
      <c r="AM10" s="7"/>
      <c r="AN10" s="7"/>
      <c r="AO10" s="7"/>
      <c r="AP10" s="7"/>
      <c r="AQ10" s="7"/>
      <c r="AS10" s="7">
        <v>20</v>
      </c>
      <c r="AT10" s="30">
        <v>10.5</v>
      </c>
      <c r="AU10" s="16">
        <f>(AT10/AS10)*100</f>
        <v>52.5</v>
      </c>
      <c r="AV10" s="2">
        <f>(F10-E10)</f>
        <v>45</v>
      </c>
      <c r="AX10" s="2">
        <v>5</v>
      </c>
      <c r="AY10" s="2">
        <v>14</v>
      </c>
      <c r="AZ10" s="2">
        <v>4</v>
      </c>
      <c r="BB10" s="2">
        <f>SUM((2*AX10)+AY10+AZ10)</f>
        <v>28</v>
      </c>
      <c r="BC10" s="7">
        <v>5</v>
      </c>
      <c r="BD10" s="4"/>
    </row>
    <row r="11" spans="1:56" x14ac:dyDescent="0.25">
      <c r="A11" s="14">
        <v>9</v>
      </c>
      <c r="B11" s="19" t="s">
        <v>5</v>
      </c>
      <c r="C11" s="25"/>
      <c r="D11" s="7">
        <v>16</v>
      </c>
      <c r="E11" s="1">
        <v>1786</v>
      </c>
      <c r="F11" s="12">
        <v>1742</v>
      </c>
      <c r="G11" s="33">
        <v>1606.4285714285713</v>
      </c>
      <c r="H11" s="48">
        <v>11</v>
      </c>
      <c r="I11" s="48">
        <v>10</v>
      </c>
      <c r="K11" s="38">
        <v>0</v>
      </c>
      <c r="L11" s="7">
        <v>0</v>
      </c>
      <c r="M11" s="7"/>
      <c r="N11" s="7"/>
      <c r="O11" s="7">
        <v>0</v>
      </c>
      <c r="P11" s="7">
        <v>0</v>
      </c>
      <c r="Q11" s="7">
        <v>1</v>
      </c>
      <c r="R11" s="39" t="s">
        <v>183</v>
      </c>
      <c r="S11" s="7" t="s">
        <v>38</v>
      </c>
      <c r="T11" s="7">
        <v>0</v>
      </c>
      <c r="U11" s="7">
        <v>0.5</v>
      </c>
      <c r="V11" s="7">
        <v>0.5</v>
      </c>
      <c r="W11" s="7"/>
      <c r="X11" s="7"/>
      <c r="Y11" s="7"/>
      <c r="Z11" s="7">
        <v>0.5</v>
      </c>
      <c r="AA11" s="7"/>
      <c r="AB11" s="7">
        <v>1</v>
      </c>
      <c r="AC11" s="7"/>
      <c r="AD11" s="39">
        <v>1.1000000000000001</v>
      </c>
      <c r="AE11" s="7">
        <v>0</v>
      </c>
      <c r="AF11" s="7"/>
      <c r="AG11" s="7">
        <v>1</v>
      </c>
      <c r="AH11" s="38">
        <v>1</v>
      </c>
      <c r="AI11" s="7"/>
      <c r="AJ11" s="7">
        <v>0.5</v>
      </c>
      <c r="AK11" s="7"/>
      <c r="AL11" s="7"/>
      <c r="AM11" s="7"/>
      <c r="AN11" s="7">
        <v>1</v>
      </c>
      <c r="AO11" s="7"/>
      <c r="AP11" s="7"/>
      <c r="AQ11" s="7"/>
      <c r="AS11" s="7">
        <v>21</v>
      </c>
      <c r="AT11" s="30">
        <v>10.5</v>
      </c>
      <c r="AU11" s="16">
        <f>(AT11/AS11)*100</f>
        <v>50</v>
      </c>
      <c r="AV11" s="2">
        <f>(F11-E11)</f>
        <v>-44</v>
      </c>
      <c r="AX11" s="2">
        <v>5</v>
      </c>
      <c r="AY11" s="2">
        <v>16</v>
      </c>
      <c r="AZ11" s="2">
        <v>31</v>
      </c>
      <c r="BB11" s="2">
        <f>SUM((2*AX11)+AY11+AZ11)</f>
        <v>57</v>
      </c>
      <c r="BC11" s="7">
        <v>16</v>
      </c>
      <c r="BD11" s="4"/>
    </row>
    <row r="12" spans="1:56" x14ac:dyDescent="0.25">
      <c r="A12" s="14">
        <v>10</v>
      </c>
      <c r="B12" s="19" t="s">
        <v>4</v>
      </c>
      <c r="C12" s="25"/>
      <c r="D12" s="7">
        <v>11</v>
      </c>
      <c r="E12" s="1">
        <v>1773</v>
      </c>
      <c r="F12" s="12">
        <v>1785</v>
      </c>
      <c r="G12" s="33">
        <v>1680.375</v>
      </c>
      <c r="H12" s="48">
        <v>3</v>
      </c>
      <c r="I12" s="48">
        <v>5</v>
      </c>
      <c r="K12" s="7"/>
      <c r="L12" s="7"/>
      <c r="M12" s="7">
        <v>0.5</v>
      </c>
      <c r="N12" s="7">
        <v>0.5</v>
      </c>
      <c r="O12" s="7">
        <v>0</v>
      </c>
      <c r="P12" s="7">
        <v>0.5</v>
      </c>
      <c r="Q12" s="7"/>
      <c r="R12" s="7"/>
      <c r="S12" s="7">
        <v>1</v>
      </c>
      <c r="T12" s="7" t="s">
        <v>44</v>
      </c>
      <c r="U12" s="7" t="s">
        <v>14</v>
      </c>
      <c r="V12" s="7"/>
      <c r="W12" s="7"/>
      <c r="X12" s="7">
        <v>0.5</v>
      </c>
      <c r="Y12" s="7"/>
      <c r="Z12" s="7"/>
      <c r="AA12" s="7"/>
      <c r="AB12" s="7">
        <v>1</v>
      </c>
      <c r="AC12" s="7"/>
      <c r="AD12" s="7">
        <v>1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S12" s="7">
        <v>8</v>
      </c>
      <c r="AT12" s="30">
        <f>SUM(K12:AI12)</f>
        <v>5</v>
      </c>
      <c r="AU12" s="16">
        <f>(AT12/AS12)*100</f>
        <v>62.5</v>
      </c>
      <c r="AV12" s="2">
        <f>(F12-E12)</f>
        <v>12</v>
      </c>
      <c r="AX12" s="2">
        <v>15</v>
      </c>
      <c r="AY12" s="2">
        <v>8</v>
      </c>
      <c r="AZ12" s="2">
        <v>12</v>
      </c>
      <c r="BB12" s="2">
        <f>SUM((2*AX12)+AY12+AZ12)</f>
        <v>50</v>
      </c>
      <c r="BC12" s="7">
        <v>11</v>
      </c>
      <c r="BD12" s="4"/>
    </row>
    <row r="13" spans="1:56" x14ac:dyDescent="0.25">
      <c r="A13" s="14">
        <v>11</v>
      </c>
      <c r="B13" s="19" t="s">
        <v>9</v>
      </c>
      <c r="C13" s="25"/>
      <c r="D13" s="7">
        <v>10</v>
      </c>
      <c r="E13" s="1">
        <v>1607</v>
      </c>
      <c r="F13" s="12">
        <v>1612</v>
      </c>
      <c r="G13" s="33">
        <v>1660.25</v>
      </c>
      <c r="H13" s="48">
        <v>12</v>
      </c>
      <c r="I13" s="48">
        <v>8</v>
      </c>
      <c r="K13" s="7">
        <v>0</v>
      </c>
      <c r="L13" s="7"/>
      <c r="M13" s="7">
        <v>1</v>
      </c>
      <c r="N13" s="7">
        <v>0.5</v>
      </c>
      <c r="O13" s="38">
        <v>0</v>
      </c>
      <c r="P13" s="7">
        <v>0</v>
      </c>
      <c r="Q13" s="44" t="s">
        <v>230</v>
      </c>
      <c r="R13" s="7">
        <v>0</v>
      </c>
      <c r="S13" s="7">
        <v>0.5</v>
      </c>
      <c r="T13" s="7" t="s">
        <v>14</v>
      </c>
      <c r="U13" s="7" t="s">
        <v>44</v>
      </c>
      <c r="V13" s="7"/>
      <c r="W13" s="7">
        <v>0.5</v>
      </c>
      <c r="X13" s="7">
        <v>0.5</v>
      </c>
      <c r="Y13" s="7"/>
      <c r="Z13" s="44" t="s">
        <v>230</v>
      </c>
      <c r="AA13" s="7"/>
      <c r="AB13" s="7"/>
      <c r="AC13" s="39">
        <v>1.1000000000000001</v>
      </c>
      <c r="AD13" s="7">
        <v>0.5</v>
      </c>
      <c r="AE13" s="7"/>
      <c r="AF13" s="7"/>
      <c r="AG13" s="7">
        <v>0</v>
      </c>
      <c r="AH13" s="7">
        <v>0.5</v>
      </c>
      <c r="AI13" s="7"/>
      <c r="AJ13" s="7">
        <v>0.5</v>
      </c>
      <c r="AK13" s="7"/>
      <c r="AL13" s="7"/>
      <c r="AM13" s="7"/>
      <c r="AN13" s="7"/>
      <c r="AO13" s="7"/>
      <c r="AP13" s="7"/>
      <c r="AQ13" s="7"/>
      <c r="AS13" s="7">
        <v>20</v>
      </c>
      <c r="AT13" s="30">
        <v>9.5</v>
      </c>
      <c r="AU13" s="16">
        <f>(AT13/AS13)*100</f>
        <v>47.5</v>
      </c>
      <c r="AV13" s="2">
        <f>(F13-E13)</f>
        <v>5</v>
      </c>
      <c r="AX13" s="2">
        <v>8</v>
      </c>
      <c r="AY13" s="2">
        <v>17</v>
      </c>
      <c r="AZ13" s="2">
        <v>15</v>
      </c>
      <c r="BB13" s="2">
        <f>SUM((2*AX13)+AY13+AZ13)</f>
        <v>48</v>
      </c>
      <c r="BC13" s="7">
        <v>10</v>
      </c>
      <c r="BD13" s="4"/>
    </row>
    <row r="14" spans="1:56" x14ac:dyDescent="0.25">
      <c r="A14" s="14">
        <v>12</v>
      </c>
      <c r="B14" s="19" t="s">
        <v>8</v>
      </c>
      <c r="C14" s="25"/>
      <c r="D14" s="7">
        <v>25</v>
      </c>
      <c r="E14" s="1">
        <v>1637</v>
      </c>
      <c r="F14" s="12">
        <v>1614</v>
      </c>
      <c r="G14" s="33">
        <v>1529.8571428571429</v>
      </c>
      <c r="H14" s="48">
        <v>2</v>
      </c>
      <c r="I14" s="48">
        <v>5</v>
      </c>
      <c r="K14" s="7"/>
      <c r="L14" s="7"/>
      <c r="M14" s="7">
        <v>0</v>
      </c>
      <c r="N14" s="7"/>
      <c r="O14" s="7" t="s">
        <v>14</v>
      </c>
      <c r="P14" s="7"/>
      <c r="Q14" s="7"/>
      <c r="R14" s="7"/>
      <c r="S14" s="7">
        <v>0.5</v>
      </c>
      <c r="T14" s="7"/>
      <c r="U14" s="7"/>
      <c r="V14" s="7" t="s">
        <v>38</v>
      </c>
      <c r="W14" s="7" t="s">
        <v>14</v>
      </c>
      <c r="X14" s="7"/>
      <c r="Y14" s="7">
        <v>0.5</v>
      </c>
      <c r="Z14" s="7"/>
      <c r="AA14" s="7"/>
      <c r="AB14" s="7"/>
      <c r="AC14" s="39">
        <v>1.1000000000000001</v>
      </c>
      <c r="AD14" s="7">
        <v>0</v>
      </c>
      <c r="AE14" s="7"/>
      <c r="AF14" s="7"/>
      <c r="AG14" s="7"/>
      <c r="AH14" s="7">
        <v>0</v>
      </c>
      <c r="AI14" s="7"/>
      <c r="AJ14" s="7"/>
      <c r="AK14" s="7"/>
      <c r="AL14" s="7"/>
      <c r="AM14" s="7"/>
      <c r="AN14" s="7"/>
      <c r="AO14" s="7"/>
      <c r="AP14" s="7"/>
      <c r="AQ14" s="7"/>
      <c r="AS14" s="7">
        <v>7</v>
      </c>
      <c r="AT14" s="30">
        <v>3</v>
      </c>
      <c r="AU14" s="16">
        <f>(AT14/AS14)*100</f>
        <v>42.857142857142854</v>
      </c>
      <c r="AV14" s="2">
        <f>(F14-E14)</f>
        <v>-23</v>
      </c>
      <c r="AX14" s="2">
        <v>22</v>
      </c>
      <c r="AY14" s="2">
        <v>20</v>
      </c>
      <c r="AZ14" s="2">
        <v>25</v>
      </c>
      <c r="BB14" s="2">
        <f>SUM((2*AX14)+AY14+AZ14)</f>
        <v>89</v>
      </c>
      <c r="BC14" s="7">
        <v>25</v>
      </c>
      <c r="BD14" s="4"/>
    </row>
    <row r="15" spans="1:56" x14ac:dyDescent="0.25">
      <c r="A15" s="14">
        <v>13</v>
      </c>
      <c r="B15" s="19" t="s">
        <v>10</v>
      </c>
      <c r="C15" s="25"/>
      <c r="D15" s="7">
        <v>16</v>
      </c>
      <c r="E15" s="1">
        <v>1647</v>
      </c>
      <c r="F15" s="12">
        <v>1663</v>
      </c>
      <c r="G15" s="33">
        <v>1557.8</v>
      </c>
      <c r="H15" s="48">
        <v>3</v>
      </c>
      <c r="I15" s="48">
        <v>2</v>
      </c>
      <c r="K15" s="7">
        <v>0</v>
      </c>
      <c r="L15" s="7"/>
      <c r="M15" s="7"/>
      <c r="N15" s="7"/>
      <c r="O15" s="7"/>
      <c r="P15" s="7"/>
      <c r="Q15" s="7"/>
      <c r="R15" s="7"/>
      <c r="S15" s="7"/>
      <c r="T15" s="7"/>
      <c r="U15" s="7">
        <v>0.5</v>
      </c>
      <c r="V15" s="7" t="s">
        <v>14</v>
      </c>
      <c r="W15" s="7" t="s">
        <v>38</v>
      </c>
      <c r="X15" s="7">
        <v>1</v>
      </c>
      <c r="Y15" s="7"/>
      <c r="Z15" s="7"/>
      <c r="AA15" s="7"/>
      <c r="AB15" s="7">
        <v>1</v>
      </c>
      <c r="AC15" s="7"/>
      <c r="AD15" s="7"/>
      <c r="AE15" s="7"/>
      <c r="AF15" s="7"/>
      <c r="AG15" s="7"/>
      <c r="AH15" s="7"/>
      <c r="AI15" s="7"/>
      <c r="AJ15" s="7"/>
      <c r="AK15" s="7">
        <v>1</v>
      </c>
      <c r="AL15" s="7"/>
      <c r="AM15" s="7"/>
      <c r="AN15" s="7"/>
      <c r="AO15" s="7"/>
      <c r="AP15" s="7"/>
      <c r="AQ15" s="7"/>
      <c r="AS15" s="7">
        <v>5</v>
      </c>
      <c r="AT15" s="30">
        <v>3.5</v>
      </c>
      <c r="AU15" s="16">
        <f>(AT15/AS15)*100</f>
        <v>70</v>
      </c>
      <c r="AV15" s="2">
        <f>(F15-E15)</f>
        <v>16</v>
      </c>
      <c r="AX15" s="2">
        <v>20</v>
      </c>
      <c r="AY15" s="2">
        <v>6</v>
      </c>
      <c r="AZ15" s="2">
        <v>11</v>
      </c>
      <c r="BB15" s="2">
        <f>SUM((2*AX15)+AY15+AZ15)</f>
        <v>57</v>
      </c>
      <c r="BC15" s="7">
        <v>16</v>
      </c>
      <c r="BD15" s="4"/>
    </row>
    <row r="16" spans="1:56" x14ac:dyDescent="0.25">
      <c r="A16" s="14">
        <v>14</v>
      </c>
      <c r="B16" s="19" t="s">
        <v>7</v>
      </c>
      <c r="C16" s="25">
        <v>1</v>
      </c>
      <c r="D16" s="7">
        <v>20</v>
      </c>
      <c r="E16" s="1">
        <v>1714</v>
      </c>
      <c r="F16" s="12">
        <v>1708</v>
      </c>
      <c r="G16" s="33">
        <v>1580.5</v>
      </c>
      <c r="H16" s="48">
        <v>3</v>
      </c>
      <c r="I16" s="48">
        <v>5</v>
      </c>
      <c r="K16" s="7"/>
      <c r="L16" s="7"/>
      <c r="M16" s="7"/>
      <c r="N16" s="7"/>
      <c r="O16" s="7"/>
      <c r="P16" s="7"/>
      <c r="Q16" s="7">
        <v>1</v>
      </c>
      <c r="R16" s="7">
        <v>0.5</v>
      </c>
      <c r="S16" s="7"/>
      <c r="T16" s="7">
        <v>0.5</v>
      </c>
      <c r="U16" s="7">
        <v>0.5</v>
      </c>
      <c r="V16" s="7"/>
      <c r="W16" s="7">
        <v>0</v>
      </c>
      <c r="X16" s="7" t="s">
        <v>38</v>
      </c>
      <c r="Y16" s="7"/>
      <c r="Z16" s="7">
        <v>0.5</v>
      </c>
      <c r="AA16" s="7"/>
      <c r="AB16" s="7"/>
      <c r="AC16" s="7"/>
      <c r="AD16" s="7">
        <v>1</v>
      </c>
      <c r="AE16" s="7"/>
      <c r="AF16" s="7"/>
      <c r="AG16" s="7"/>
      <c r="AH16" s="7"/>
      <c r="AI16" s="7"/>
      <c r="AJ16" s="7">
        <v>0.5</v>
      </c>
      <c r="AK16" s="7"/>
      <c r="AL16" s="7"/>
      <c r="AM16" s="7"/>
      <c r="AN16" s="7"/>
      <c r="AO16" s="7"/>
      <c r="AP16" s="7"/>
      <c r="AQ16" s="7"/>
      <c r="AS16" s="7">
        <v>8</v>
      </c>
      <c r="AT16" s="30">
        <f>SUM(K16:AJ16)</f>
        <v>4.5</v>
      </c>
      <c r="AU16" s="16">
        <f>(AT16/AS16)*100</f>
        <v>56.25</v>
      </c>
      <c r="AV16" s="2">
        <f>(F16-E16)</f>
        <v>-6</v>
      </c>
      <c r="AX16" s="2">
        <v>17</v>
      </c>
      <c r="AY16" s="2">
        <v>11</v>
      </c>
      <c r="AZ16" s="2">
        <v>19</v>
      </c>
      <c r="BB16" s="2">
        <f>SUM((2*AX16)+AY16+AZ16)</f>
        <v>64</v>
      </c>
      <c r="BC16" s="7">
        <v>20</v>
      </c>
      <c r="BD16" s="4"/>
    </row>
    <row r="17" spans="1:56" x14ac:dyDescent="0.25">
      <c r="A17" s="14">
        <v>15</v>
      </c>
      <c r="B17" s="19" t="s">
        <v>23</v>
      </c>
      <c r="C17" s="25">
        <v>1</v>
      </c>
      <c r="D17" s="7">
        <v>21</v>
      </c>
      <c r="E17" s="1">
        <v>1290</v>
      </c>
      <c r="F17" s="12">
        <v>1282</v>
      </c>
      <c r="G17" s="33">
        <v>1477.8</v>
      </c>
      <c r="H17" s="48">
        <v>6</v>
      </c>
      <c r="I17" s="48">
        <v>4</v>
      </c>
      <c r="K17" s="7">
        <v>0</v>
      </c>
      <c r="L17" s="7"/>
      <c r="M17" s="7"/>
      <c r="N17" s="7"/>
      <c r="O17" s="7"/>
      <c r="P17" s="7"/>
      <c r="Q17" s="7">
        <v>0.5</v>
      </c>
      <c r="R17" s="7">
        <v>0</v>
      </c>
      <c r="S17" s="7"/>
      <c r="T17" s="7"/>
      <c r="U17" s="7"/>
      <c r="V17" s="7">
        <v>0.5</v>
      </c>
      <c r="W17" s="7"/>
      <c r="X17" s="7"/>
      <c r="Y17" s="7" t="s">
        <v>38</v>
      </c>
      <c r="Z17" s="7">
        <v>0.5</v>
      </c>
      <c r="AA17" s="7">
        <v>1</v>
      </c>
      <c r="AB17" s="39" t="s">
        <v>185</v>
      </c>
      <c r="AC17" s="7">
        <v>0</v>
      </c>
      <c r="AD17" s="7"/>
      <c r="AE17" s="7"/>
      <c r="AF17" s="7"/>
      <c r="AG17" s="7"/>
      <c r="AH17" s="7">
        <v>0</v>
      </c>
      <c r="AI17" s="7"/>
      <c r="AJ17" s="7"/>
      <c r="AK17" s="7"/>
      <c r="AL17" s="7"/>
      <c r="AM17" s="7"/>
      <c r="AN17" s="7"/>
      <c r="AO17" s="7"/>
      <c r="AP17" s="7"/>
      <c r="AQ17" s="7"/>
      <c r="AS17" s="7">
        <v>10</v>
      </c>
      <c r="AT17" s="30">
        <v>4</v>
      </c>
      <c r="AU17" s="16">
        <f>(AT17/AS17)*100</f>
        <v>40</v>
      </c>
      <c r="AV17" s="2">
        <f>(F17-E17)</f>
        <v>-8</v>
      </c>
      <c r="AX17" s="2">
        <v>19</v>
      </c>
      <c r="AY17" s="2">
        <v>22</v>
      </c>
      <c r="AZ17" s="2">
        <v>21</v>
      </c>
      <c r="BB17" s="2">
        <f>SUM((2*AX17)+AY17+AZ17)</f>
        <v>81</v>
      </c>
      <c r="BC17" s="7">
        <v>21</v>
      </c>
      <c r="BD17" s="4"/>
    </row>
    <row r="18" spans="1:56" x14ac:dyDescent="0.25">
      <c r="A18" s="14">
        <v>16</v>
      </c>
      <c r="B18" s="19" t="s">
        <v>12</v>
      </c>
      <c r="C18" s="25" t="s">
        <v>89</v>
      </c>
      <c r="D18" s="7">
        <v>14</v>
      </c>
      <c r="E18" s="32">
        <v>1501</v>
      </c>
      <c r="F18" s="12">
        <v>1481</v>
      </c>
      <c r="G18" s="33">
        <v>1608.3846153846155</v>
      </c>
      <c r="H18" s="48">
        <v>12</v>
      </c>
      <c r="I18" s="48">
        <v>14</v>
      </c>
      <c r="K18" s="39" t="s">
        <v>184</v>
      </c>
      <c r="L18" s="7">
        <v>0</v>
      </c>
      <c r="M18" s="7">
        <v>0</v>
      </c>
      <c r="N18" s="7">
        <v>0.5</v>
      </c>
      <c r="O18" s="7">
        <v>0</v>
      </c>
      <c r="P18" s="7">
        <v>0</v>
      </c>
      <c r="Q18" s="7" t="s">
        <v>257</v>
      </c>
      <c r="R18" s="39" t="s">
        <v>184</v>
      </c>
      <c r="S18" s="7">
        <v>0.5</v>
      </c>
      <c r="T18" s="7"/>
      <c r="U18" s="45" t="s">
        <v>231</v>
      </c>
      <c r="V18" s="7"/>
      <c r="W18" s="7"/>
      <c r="X18" s="7">
        <v>0.5</v>
      </c>
      <c r="Y18" s="7">
        <v>0.5</v>
      </c>
      <c r="Z18" s="7" t="s">
        <v>38</v>
      </c>
      <c r="AA18" s="7">
        <v>1</v>
      </c>
      <c r="AB18" s="45" t="s">
        <v>239</v>
      </c>
      <c r="AC18" s="39" t="s">
        <v>185</v>
      </c>
      <c r="AD18" s="7">
        <v>0.5</v>
      </c>
      <c r="AE18" s="7"/>
      <c r="AF18" s="7">
        <v>0</v>
      </c>
      <c r="AG18" s="7">
        <v>0</v>
      </c>
      <c r="AH18" s="7">
        <v>0.5</v>
      </c>
      <c r="AI18" s="7"/>
      <c r="AJ18" s="7">
        <v>0.5</v>
      </c>
      <c r="AK18" s="7"/>
      <c r="AL18" s="7"/>
      <c r="AM18" s="7"/>
      <c r="AN18" s="7"/>
      <c r="AO18" s="7"/>
      <c r="AP18" s="7"/>
      <c r="AQ18" s="7"/>
      <c r="AS18" s="7">
        <v>26</v>
      </c>
      <c r="AT18" s="30">
        <v>10</v>
      </c>
      <c r="AU18" s="16">
        <f>(AT18/AS18)*100</f>
        <v>38.461538461538467</v>
      </c>
      <c r="AV18" s="2">
        <f>(F18-E18)</f>
        <v>-20</v>
      </c>
      <c r="AX18" s="2">
        <v>7</v>
      </c>
      <c r="AY18" s="2">
        <v>23</v>
      </c>
      <c r="AZ18" s="2">
        <v>24</v>
      </c>
      <c r="BB18" s="2">
        <f>SUM((2*AX18)+AY18+AZ18)</f>
        <v>61</v>
      </c>
      <c r="BC18" s="7">
        <v>14</v>
      </c>
      <c r="BD18" s="4"/>
    </row>
    <row r="19" spans="1:56" x14ac:dyDescent="0.25">
      <c r="A19" s="14">
        <v>17</v>
      </c>
      <c r="B19" s="19" t="s">
        <v>21</v>
      </c>
      <c r="C19" s="25"/>
      <c r="D19" s="7">
        <v>30</v>
      </c>
      <c r="E19" s="1">
        <v>1212</v>
      </c>
      <c r="F19" s="12">
        <v>1177</v>
      </c>
      <c r="G19" s="33">
        <v>1408.375</v>
      </c>
      <c r="H19" s="48">
        <v>3</v>
      </c>
      <c r="I19" s="48">
        <v>5</v>
      </c>
      <c r="K19" s="7"/>
      <c r="L19" s="7">
        <v>0</v>
      </c>
      <c r="M19" s="7"/>
      <c r="N19" s="7"/>
      <c r="O19" s="7"/>
      <c r="P19" s="7"/>
      <c r="Q19" s="7"/>
      <c r="R19" s="7">
        <v>0</v>
      </c>
      <c r="S19" s="7"/>
      <c r="T19" s="7"/>
      <c r="U19" s="7"/>
      <c r="V19" s="7"/>
      <c r="W19" s="7"/>
      <c r="X19" s="7"/>
      <c r="Y19" s="7">
        <v>0</v>
      </c>
      <c r="Z19" s="7">
        <v>0</v>
      </c>
      <c r="AA19" s="7" t="s">
        <v>38</v>
      </c>
      <c r="AB19" s="7">
        <v>0.5</v>
      </c>
      <c r="AC19" s="7">
        <v>0</v>
      </c>
      <c r="AD19" s="7">
        <v>0</v>
      </c>
      <c r="AE19" s="7"/>
      <c r="AF19" s="7"/>
      <c r="AG19" s="7"/>
      <c r="AH19" s="7"/>
      <c r="AI19" s="7">
        <v>1</v>
      </c>
      <c r="AJ19" s="7"/>
      <c r="AK19" s="7"/>
      <c r="AL19" s="7"/>
      <c r="AM19" s="7"/>
      <c r="AN19" s="7"/>
      <c r="AO19" s="7"/>
      <c r="AP19" s="7"/>
      <c r="AQ19" s="7"/>
      <c r="AS19" s="7">
        <v>8</v>
      </c>
      <c r="AT19" s="30">
        <f>SUM(K19:AI19)</f>
        <v>1.5</v>
      </c>
      <c r="AU19" s="16">
        <f>(AT19/AS19)*100</f>
        <v>18.75</v>
      </c>
      <c r="AV19" s="2">
        <f>(F19-E19)</f>
        <v>-35</v>
      </c>
      <c r="AX19" s="2">
        <v>25</v>
      </c>
      <c r="AY19" s="2">
        <v>27</v>
      </c>
      <c r="AZ19" s="2">
        <v>29</v>
      </c>
      <c r="BB19" s="2">
        <f>SUM((2*AX19)+AY19+AZ19)</f>
        <v>106</v>
      </c>
      <c r="BC19" s="7">
        <v>30</v>
      </c>
      <c r="BD19" s="4"/>
    </row>
    <row r="20" spans="1:56" x14ac:dyDescent="0.25">
      <c r="A20" s="14">
        <v>18</v>
      </c>
      <c r="B20" s="20" t="s">
        <v>27</v>
      </c>
      <c r="C20" s="25" t="s">
        <v>89</v>
      </c>
      <c r="D20" s="7">
        <v>27</v>
      </c>
      <c r="E20" s="1">
        <v>1190</v>
      </c>
      <c r="F20" s="12">
        <v>1151</v>
      </c>
      <c r="G20" s="33">
        <v>1493.8421052631579</v>
      </c>
      <c r="H20" s="48">
        <v>7</v>
      </c>
      <c r="I20" s="48">
        <v>12</v>
      </c>
      <c r="K20" s="7"/>
      <c r="L20" s="7"/>
      <c r="M20" s="7"/>
      <c r="N20" s="7"/>
      <c r="O20" s="7">
        <v>0</v>
      </c>
      <c r="P20" s="7">
        <v>0</v>
      </c>
      <c r="Q20" s="7">
        <v>0</v>
      </c>
      <c r="R20" s="7"/>
      <c r="S20" s="7">
        <v>0</v>
      </c>
      <c r="T20" s="7">
        <v>0</v>
      </c>
      <c r="U20" s="7"/>
      <c r="V20" s="7"/>
      <c r="W20" s="7">
        <v>0</v>
      </c>
      <c r="X20" s="7"/>
      <c r="Y20" s="39" t="s">
        <v>184</v>
      </c>
      <c r="Z20" s="45" t="s">
        <v>231</v>
      </c>
      <c r="AA20" s="7">
        <v>0.5</v>
      </c>
      <c r="AB20" s="7" t="s">
        <v>38</v>
      </c>
      <c r="AC20" s="7">
        <v>0</v>
      </c>
      <c r="AD20" s="38">
        <v>0</v>
      </c>
      <c r="AE20" s="7"/>
      <c r="AF20" s="7">
        <v>0</v>
      </c>
      <c r="AG20" s="7">
        <v>0</v>
      </c>
      <c r="AH20" s="7"/>
      <c r="AI20" s="7">
        <v>1</v>
      </c>
      <c r="AJ20" s="7">
        <v>0</v>
      </c>
      <c r="AK20" s="7"/>
      <c r="AL20" s="7">
        <v>1</v>
      </c>
      <c r="AM20" s="7"/>
      <c r="AN20" s="7"/>
      <c r="AO20" s="7"/>
      <c r="AP20" s="7"/>
      <c r="AQ20" s="7"/>
      <c r="AS20" s="7">
        <v>19</v>
      </c>
      <c r="AT20" s="30">
        <v>3.5</v>
      </c>
      <c r="AU20" s="16">
        <f>(AT20/AS20)*100</f>
        <v>18.421052631578945</v>
      </c>
      <c r="AV20" s="2">
        <f>(F20-E20)</f>
        <v>-39</v>
      </c>
      <c r="AX20" s="2">
        <v>20</v>
      </c>
      <c r="AY20" s="2">
        <v>28</v>
      </c>
      <c r="AZ20" s="2">
        <v>30</v>
      </c>
      <c r="BB20" s="2">
        <f>SUM((2*AX20)+AY20+AZ20)</f>
        <v>98</v>
      </c>
      <c r="BC20" s="7">
        <v>27</v>
      </c>
      <c r="BD20" s="4"/>
    </row>
    <row r="21" spans="1:56" x14ac:dyDescent="0.25">
      <c r="A21" s="14">
        <v>19</v>
      </c>
      <c r="B21" s="19" t="s">
        <v>25</v>
      </c>
      <c r="C21" s="25"/>
      <c r="D21" s="7">
        <v>22</v>
      </c>
      <c r="E21" s="32">
        <v>1472</v>
      </c>
      <c r="F21" s="12">
        <v>1385</v>
      </c>
      <c r="G21" s="33">
        <v>1453.2105263157894</v>
      </c>
      <c r="H21" s="48">
        <v>9</v>
      </c>
      <c r="I21" s="48">
        <v>10</v>
      </c>
      <c r="K21" s="7" t="s">
        <v>14</v>
      </c>
      <c r="L21" s="7"/>
      <c r="M21" s="7"/>
      <c r="N21" s="7">
        <v>0</v>
      </c>
      <c r="O21" s="7"/>
      <c r="P21" s="7">
        <v>0</v>
      </c>
      <c r="Q21" s="38">
        <v>0</v>
      </c>
      <c r="R21" s="7">
        <v>0</v>
      </c>
      <c r="S21" s="7"/>
      <c r="T21" s="7"/>
      <c r="U21" s="38">
        <v>0</v>
      </c>
      <c r="V21" s="38">
        <v>0</v>
      </c>
      <c r="W21" s="7"/>
      <c r="X21" s="7"/>
      <c r="Y21" s="7">
        <v>1</v>
      </c>
      <c r="Z21" s="39" t="s">
        <v>184</v>
      </c>
      <c r="AA21" s="7">
        <v>1</v>
      </c>
      <c r="AB21" s="7">
        <v>1</v>
      </c>
      <c r="AC21" s="7" t="s">
        <v>38</v>
      </c>
      <c r="AD21" s="38">
        <v>0</v>
      </c>
      <c r="AE21" s="7"/>
      <c r="AF21" s="7"/>
      <c r="AG21" s="7"/>
      <c r="AH21" s="7">
        <v>0</v>
      </c>
      <c r="AI21" s="7"/>
      <c r="AJ21" s="7"/>
      <c r="AK21" s="7"/>
      <c r="AL21" s="7">
        <v>1</v>
      </c>
      <c r="AM21" s="7">
        <v>1</v>
      </c>
      <c r="AN21" s="7"/>
      <c r="AO21" s="7"/>
      <c r="AP21" s="7"/>
      <c r="AQ21" s="7"/>
      <c r="AS21" s="7">
        <v>19</v>
      </c>
      <c r="AT21" s="30">
        <v>5.5</v>
      </c>
      <c r="AU21" s="16">
        <f>(AT21/AS21)*100</f>
        <v>28.947368421052634</v>
      </c>
      <c r="AV21" s="2">
        <f>(F21-E21)</f>
        <v>-87</v>
      </c>
      <c r="AX21" s="2">
        <v>13</v>
      </c>
      <c r="AY21" s="2">
        <v>25</v>
      </c>
      <c r="AZ21" s="2">
        <v>33</v>
      </c>
      <c r="BB21" s="2">
        <f>SUM((2*AX21)+AY21+AZ21)</f>
        <v>84</v>
      </c>
      <c r="BC21" s="7">
        <v>22</v>
      </c>
      <c r="BD21" s="4"/>
    </row>
    <row r="22" spans="1:56" x14ac:dyDescent="0.25">
      <c r="A22" s="14">
        <v>20</v>
      </c>
      <c r="B22" s="19" t="s">
        <v>31</v>
      </c>
      <c r="C22" s="25">
        <v>1</v>
      </c>
      <c r="D22" s="7">
        <v>3</v>
      </c>
      <c r="E22" s="1">
        <v>1400</v>
      </c>
      <c r="F22" s="12">
        <v>1470</v>
      </c>
      <c r="G22" s="33">
        <v>1635.125</v>
      </c>
      <c r="H22" s="48">
        <v>13</v>
      </c>
      <c r="I22" s="48">
        <v>11</v>
      </c>
      <c r="K22" s="39">
        <v>0.1</v>
      </c>
      <c r="L22" s="7"/>
      <c r="M22" s="7"/>
      <c r="N22" s="7">
        <v>0.5</v>
      </c>
      <c r="O22" s="38">
        <v>0</v>
      </c>
      <c r="P22" s="38">
        <v>1</v>
      </c>
      <c r="Q22" s="7">
        <v>0</v>
      </c>
      <c r="R22" s="39" t="s">
        <v>184</v>
      </c>
      <c r="S22" s="38">
        <v>0</v>
      </c>
      <c r="T22" s="7">
        <v>0</v>
      </c>
      <c r="U22" s="7">
        <v>0.5</v>
      </c>
      <c r="V22" s="7">
        <v>1</v>
      </c>
      <c r="W22" s="7"/>
      <c r="X22" s="7">
        <v>0</v>
      </c>
      <c r="Y22" s="7"/>
      <c r="Z22" s="7">
        <v>0.5</v>
      </c>
      <c r="AA22" s="7">
        <v>1</v>
      </c>
      <c r="AB22" s="39">
        <v>1.1000000000000001</v>
      </c>
      <c r="AC22" s="39">
        <v>1.1000000000000001</v>
      </c>
      <c r="AD22" s="7" t="s">
        <v>38</v>
      </c>
      <c r="AE22" s="7"/>
      <c r="AF22" s="7"/>
      <c r="AG22" s="7">
        <v>0.5</v>
      </c>
      <c r="AH22" s="7">
        <v>1</v>
      </c>
      <c r="AI22" s="7"/>
      <c r="AJ22" s="7"/>
      <c r="AK22" s="7"/>
      <c r="AL22" s="7"/>
      <c r="AM22" s="7"/>
      <c r="AN22" s="7"/>
      <c r="AO22" s="7"/>
      <c r="AP22" s="7"/>
      <c r="AQ22" s="7"/>
      <c r="AS22" s="7">
        <v>24</v>
      </c>
      <c r="AT22" s="30">
        <v>11.5</v>
      </c>
      <c r="AU22" s="16">
        <f>(AT22/AS22)*100</f>
        <v>47.916666666666671</v>
      </c>
      <c r="AV22" s="2">
        <f>(F22-E22)</f>
        <v>70</v>
      </c>
      <c r="AX22" s="2">
        <v>4</v>
      </c>
      <c r="AY22" s="2">
        <v>17</v>
      </c>
      <c r="AZ22" s="2">
        <v>1</v>
      </c>
      <c r="BB22" s="2">
        <f>SUM((2*AX22)+AY22+AZ22)</f>
        <v>26</v>
      </c>
      <c r="BC22" s="7">
        <v>3</v>
      </c>
      <c r="BD22" s="4"/>
    </row>
    <row r="23" spans="1:56" x14ac:dyDescent="0.25">
      <c r="A23" s="14">
        <v>21</v>
      </c>
      <c r="B23" s="19" t="s">
        <v>47</v>
      </c>
      <c r="C23" s="25"/>
      <c r="D23" s="7">
        <v>12</v>
      </c>
      <c r="E23" s="1">
        <v>1700</v>
      </c>
      <c r="F23" s="12">
        <v>1726</v>
      </c>
      <c r="G23" s="33">
        <v>1793</v>
      </c>
      <c r="H23" s="48">
        <v>2</v>
      </c>
      <c r="I23" s="48">
        <v>0</v>
      </c>
      <c r="K23" s="7"/>
      <c r="L23" s="7"/>
      <c r="M23" s="7"/>
      <c r="N23" s="7"/>
      <c r="O23" s="7">
        <v>1</v>
      </c>
      <c r="P23" s="7"/>
      <c r="Q23" s="7"/>
      <c r="R23" s="7"/>
      <c r="S23" s="7">
        <v>1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 t="s">
        <v>38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S23" s="7">
        <v>2</v>
      </c>
      <c r="AT23" s="30">
        <f>SUM(K23:AI23)</f>
        <v>2</v>
      </c>
      <c r="AU23" s="16">
        <f>(AT23/AS23)*100</f>
        <v>100</v>
      </c>
      <c r="AV23" s="2">
        <f>(F23-E23)</f>
        <v>26</v>
      </c>
      <c r="AX23" s="2">
        <v>24</v>
      </c>
      <c r="AY23" s="2">
        <v>1</v>
      </c>
      <c r="AZ23" s="2">
        <v>6</v>
      </c>
      <c r="BB23" s="2">
        <f>SUM((2*AX23)+AY23+AZ23)</f>
        <v>55</v>
      </c>
      <c r="BC23" s="7">
        <v>12</v>
      </c>
      <c r="BD23" s="4"/>
    </row>
    <row r="24" spans="1:56" x14ac:dyDescent="0.25">
      <c r="A24" s="14">
        <v>22</v>
      </c>
      <c r="B24" s="19" t="s">
        <v>26</v>
      </c>
      <c r="C24" s="25"/>
      <c r="D24" s="7">
        <v>18</v>
      </c>
      <c r="E24" s="32">
        <v>1601</v>
      </c>
      <c r="F24" s="12">
        <v>1607</v>
      </c>
      <c r="G24" s="33">
        <v>1553</v>
      </c>
      <c r="H24" s="48">
        <v>3</v>
      </c>
      <c r="I24" s="48">
        <v>2</v>
      </c>
      <c r="K24" s="7"/>
      <c r="L24" s="7"/>
      <c r="M24" s="7"/>
      <c r="N24" s="7"/>
      <c r="O24" s="7"/>
      <c r="P24" s="38">
        <v>1</v>
      </c>
      <c r="Q24" s="7"/>
      <c r="R24" s="7"/>
      <c r="S24" s="7"/>
      <c r="T24" s="7"/>
      <c r="U24" s="7"/>
      <c r="V24" s="7"/>
      <c r="W24" s="7"/>
      <c r="X24" s="7"/>
      <c r="Y24" s="7"/>
      <c r="Z24" s="7">
        <v>1</v>
      </c>
      <c r="AA24" s="7"/>
      <c r="AB24" s="7">
        <v>1</v>
      </c>
      <c r="AC24" s="7"/>
      <c r="AD24" s="7"/>
      <c r="AE24" s="7"/>
      <c r="AF24" s="12" t="s">
        <v>38</v>
      </c>
      <c r="AG24" s="7"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S24" s="7">
        <v>5</v>
      </c>
      <c r="AT24" s="30">
        <v>3</v>
      </c>
      <c r="AU24" s="16">
        <f>(AT24/AS24)*100</f>
        <v>60</v>
      </c>
      <c r="AV24" s="2">
        <f>(F24-E24)</f>
        <v>6</v>
      </c>
      <c r="AX24" s="2">
        <v>22</v>
      </c>
      <c r="AY24" s="2">
        <v>10</v>
      </c>
      <c r="AZ24" s="2">
        <v>14</v>
      </c>
      <c r="BB24" s="2">
        <f>SUM((2*AX24)+AY24+AZ24)</f>
        <v>68</v>
      </c>
      <c r="BC24" s="7">
        <v>18</v>
      </c>
      <c r="BD24" s="4"/>
    </row>
    <row r="25" spans="1:56" x14ac:dyDescent="0.25">
      <c r="A25" s="14">
        <v>23</v>
      </c>
      <c r="B25" s="19" t="s">
        <v>29</v>
      </c>
      <c r="C25" s="25" t="s">
        <v>89</v>
      </c>
      <c r="D25" s="7">
        <v>6</v>
      </c>
      <c r="E25" s="1">
        <v>1735</v>
      </c>
      <c r="F25" s="12">
        <v>1759</v>
      </c>
      <c r="G25" s="33">
        <v>1522</v>
      </c>
      <c r="H25" s="48">
        <v>3</v>
      </c>
      <c r="I25" s="48">
        <v>5</v>
      </c>
      <c r="K25" s="7"/>
      <c r="L25" s="7"/>
      <c r="M25" s="7"/>
      <c r="N25" s="7"/>
      <c r="O25" s="7"/>
      <c r="P25" s="7"/>
      <c r="Q25" s="7">
        <v>1</v>
      </c>
      <c r="R25" s="7">
        <v>1</v>
      </c>
      <c r="S25" s="7">
        <v>0</v>
      </c>
      <c r="T25" s="7"/>
      <c r="U25" s="7">
        <v>1</v>
      </c>
      <c r="V25" s="7"/>
      <c r="W25" s="7"/>
      <c r="X25" s="7"/>
      <c r="Y25" s="7"/>
      <c r="Z25" s="7">
        <v>1</v>
      </c>
      <c r="AA25" s="7"/>
      <c r="AB25" s="7">
        <v>1</v>
      </c>
      <c r="AC25" s="7"/>
      <c r="AD25" s="7">
        <v>0.5</v>
      </c>
      <c r="AF25" s="7">
        <v>1</v>
      </c>
      <c r="AG25" s="7" t="s">
        <v>38</v>
      </c>
      <c r="AS25" s="7">
        <v>8</v>
      </c>
      <c r="AT25" s="30">
        <f>SUM(K25:AI25)</f>
        <v>6.5</v>
      </c>
      <c r="AU25" s="16">
        <f>(AT25/AS25)*100</f>
        <v>81.25</v>
      </c>
      <c r="AV25" s="2">
        <f>(F25-E25)</f>
        <v>24</v>
      </c>
      <c r="AX25" s="2">
        <v>12</v>
      </c>
      <c r="AY25" s="2">
        <v>4</v>
      </c>
      <c r="AZ25" s="2">
        <v>7</v>
      </c>
      <c r="BB25" s="2">
        <f>SUM((2*AX25)+AY25+AZ25)</f>
        <v>35</v>
      </c>
      <c r="BC25" s="7">
        <v>6</v>
      </c>
      <c r="BD25" s="4"/>
    </row>
    <row r="26" spans="1:56" x14ac:dyDescent="0.25">
      <c r="A26" s="14">
        <v>24</v>
      </c>
      <c r="B26" s="19" t="s">
        <v>109</v>
      </c>
      <c r="C26" s="25"/>
      <c r="D26" s="7">
        <v>7</v>
      </c>
      <c r="E26" s="1">
        <v>1400</v>
      </c>
      <c r="F26" s="12">
        <v>1439</v>
      </c>
      <c r="G26" s="33">
        <v>1543.8</v>
      </c>
      <c r="H26" s="48">
        <v>7</v>
      </c>
      <c r="I26" s="48">
        <v>8</v>
      </c>
      <c r="K26" s="7"/>
      <c r="L26" s="7"/>
      <c r="M26" s="7">
        <v>1</v>
      </c>
      <c r="N26" s="7"/>
      <c r="O26" s="7">
        <v>0</v>
      </c>
      <c r="P26" s="38">
        <v>0</v>
      </c>
      <c r="Q26" s="7"/>
      <c r="R26" s="7"/>
      <c r="S26" s="39">
        <v>0.1</v>
      </c>
      <c r="T26" s="7"/>
      <c r="U26" s="7">
        <v>0.5</v>
      </c>
      <c r="V26" s="7">
        <v>1</v>
      </c>
      <c r="W26" s="7"/>
      <c r="X26" s="7"/>
      <c r="Y26" s="7">
        <v>1</v>
      </c>
      <c r="Z26" s="7">
        <v>0.5</v>
      </c>
      <c r="AA26" s="7"/>
      <c r="AB26" s="7"/>
      <c r="AC26" s="7">
        <v>1</v>
      </c>
      <c r="AD26" s="7">
        <v>0</v>
      </c>
      <c r="AE26" s="7"/>
      <c r="AF26" s="7"/>
      <c r="AG26" s="7"/>
      <c r="AH26" s="7" t="s">
        <v>38</v>
      </c>
      <c r="AI26" s="7"/>
      <c r="AJ26" s="7">
        <v>0</v>
      </c>
      <c r="AK26" s="7">
        <v>1</v>
      </c>
      <c r="AL26" s="7"/>
      <c r="AM26" s="7"/>
      <c r="AN26" s="7">
        <v>1</v>
      </c>
      <c r="AO26" s="7"/>
      <c r="AP26" s="7"/>
      <c r="AQ26" s="7"/>
      <c r="AS26" s="7">
        <v>15</v>
      </c>
      <c r="AT26" s="30">
        <v>8</v>
      </c>
      <c r="AU26" s="16">
        <f>(AT26/AS26)*100</f>
        <v>53.333333333333336</v>
      </c>
      <c r="AV26" s="2">
        <f>(F26-E26)</f>
        <v>39</v>
      </c>
      <c r="AX26" s="2">
        <v>9</v>
      </c>
      <c r="AY26" s="2">
        <v>14</v>
      </c>
      <c r="AZ26" s="2">
        <v>5</v>
      </c>
      <c r="BB26" s="2">
        <f>SUM((2*AX26)+AY26+AZ26)</f>
        <v>37</v>
      </c>
      <c r="BC26" s="7">
        <v>7</v>
      </c>
      <c r="BD26" s="4"/>
    </row>
    <row r="27" spans="1:56" x14ac:dyDescent="0.25">
      <c r="A27" s="14">
        <v>25</v>
      </c>
      <c r="B27" s="19" t="s">
        <v>126</v>
      </c>
      <c r="C27" s="25"/>
      <c r="D27" s="7">
        <v>33</v>
      </c>
      <c r="E27" s="1">
        <v>1150</v>
      </c>
      <c r="F27" s="12">
        <v>1127</v>
      </c>
      <c r="G27" s="33">
        <v>1176.5</v>
      </c>
      <c r="H27" s="48">
        <v>1</v>
      </c>
      <c r="I27" s="48">
        <v>1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0</v>
      </c>
      <c r="AB27" s="7">
        <v>0</v>
      </c>
      <c r="AC27" s="7"/>
      <c r="AD27" s="7"/>
      <c r="AE27" s="7"/>
      <c r="AF27" s="7"/>
      <c r="AG27" s="7"/>
      <c r="AH27" s="7"/>
      <c r="AI27" s="7" t="s">
        <v>38</v>
      </c>
      <c r="AJ27" s="7"/>
      <c r="AK27" s="7"/>
      <c r="AL27" s="7"/>
      <c r="AM27" s="7"/>
      <c r="AN27" s="7"/>
      <c r="AO27" s="7"/>
      <c r="AP27" s="7"/>
      <c r="AQ27" s="7"/>
      <c r="AS27" s="7">
        <v>2</v>
      </c>
      <c r="AT27" s="30">
        <f>SUM(K27:AI27)</f>
        <v>0</v>
      </c>
      <c r="AU27" s="16">
        <f>(AT27/AS27)*100</f>
        <v>0</v>
      </c>
      <c r="AV27" s="2">
        <f>(F27-E27)</f>
        <v>-23</v>
      </c>
      <c r="AX27" s="2">
        <v>29</v>
      </c>
      <c r="AY27" s="2">
        <v>29</v>
      </c>
      <c r="AZ27" s="2">
        <v>25</v>
      </c>
      <c r="BB27" s="2">
        <f>SUM((2*AX27)+AY27+AZ27)</f>
        <v>112</v>
      </c>
      <c r="BC27" s="7">
        <v>33</v>
      </c>
      <c r="BD27" s="4"/>
    </row>
    <row r="28" spans="1:56" x14ac:dyDescent="0.25">
      <c r="A28" s="14">
        <v>26</v>
      </c>
      <c r="B28" s="19" t="s">
        <v>221</v>
      </c>
      <c r="C28" s="25"/>
      <c r="D28" s="7">
        <v>9</v>
      </c>
      <c r="E28" s="1">
        <v>1600</v>
      </c>
      <c r="F28" s="12">
        <v>1619</v>
      </c>
      <c r="G28" s="33">
        <v>1579.4444444444443</v>
      </c>
      <c r="H28" s="48">
        <v>5</v>
      </c>
      <c r="I28" s="48">
        <v>4</v>
      </c>
      <c r="K28" s="7"/>
      <c r="L28" s="7"/>
      <c r="M28" s="7"/>
      <c r="N28" s="7"/>
      <c r="O28" s="7">
        <v>0</v>
      </c>
      <c r="P28" s="7"/>
      <c r="Q28" s="7">
        <v>1</v>
      </c>
      <c r="R28" s="7">
        <v>0.5</v>
      </c>
      <c r="S28" s="7">
        <v>0.5</v>
      </c>
      <c r="T28" s="7"/>
      <c r="U28" s="7">
        <v>0.5</v>
      </c>
      <c r="V28" s="7"/>
      <c r="W28" s="7"/>
      <c r="X28" s="7">
        <v>0.5</v>
      </c>
      <c r="Y28" s="7"/>
      <c r="Z28" s="7">
        <v>0.5</v>
      </c>
      <c r="AA28" s="7"/>
      <c r="AB28" s="7">
        <v>1</v>
      </c>
      <c r="AC28" s="7"/>
      <c r="AD28" s="7"/>
      <c r="AE28" s="7"/>
      <c r="AF28" s="7"/>
      <c r="AG28" s="7"/>
      <c r="AH28" s="7">
        <v>1</v>
      </c>
      <c r="AI28" s="7"/>
      <c r="AJ28" s="7" t="s">
        <v>38</v>
      </c>
      <c r="AK28" s="7"/>
      <c r="AL28" s="7"/>
      <c r="AM28" s="7"/>
      <c r="AN28" s="7"/>
      <c r="AO28" s="7"/>
      <c r="AP28" s="7"/>
      <c r="AQ28" s="7"/>
      <c r="AS28" s="7">
        <v>9</v>
      </c>
      <c r="AT28" s="30">
        <f>SUM(K28:AI28)</f>
        <v>5.5</v>
      </c>
      <c r="AU28" s="16">
        <f>(AT28/AS28)*100</f>
        <v>61.111111111111114</v>
      </c>
      <c r="AV28" s="2">
        <f>(F28-E28)</f>
        <v>19</v>
      </c>
      <c r="AX28" s="2">
        <v>13</v>
      </c>
      <c r="AY28" s="2">
        <v>9</v>
      </c>
      <c r="AZ28" s="2">
        <v>10</v>
      </c>
      <c r="BB28" s="2">
        <f>SUM((2*AX28)+AY28+AZ28)</f>
        <v>45</v>
      </c>
      <c r="BC28" s="7">
        <v>9</v>
      </c>
      <c r="BD28" s="4"/>
    </row>
    <row r="29" spans="1:56" x14ac:dyDescent="0.25">
      <c r="A29" s="14">
        <v>27</v>
      </c>
      <c r="B29" s="19" t="s">
        <v>280</v>
      </c>
      <c r="C29" s="25"/>
      <c r="D29" s="7">
        <v>22</v>
      </c>
      <c r="E29" s="1">
        <v>1100</v>
      </c>
      <c r="F29" s="12">
        <v>1100</v>
      </c>
      <c r="G29" s="33">
        <v>1361.6666666666667</v>
      </c>
      <c r="H29" s="48">
        <v>3</v>
      </c>
      <c r="I29" s="48">
        <v>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>
        <v>0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v>0</v>
      </c>
      <c r="AI29" s="7"/>
      <c r="AJ29" s="7"/>
      <c r="AK29" s="7" t="s">
        <v>38</v>
      </c>
      <c r="AL29" s="7"/>
      <c r="AM29" s="7"/>
      <c r="AN29" s="3">
        <v>1</v>
      </c>
      <c r="AO29" s="7"/>
      <c r="AP29" s="7"/>
      <c r="AQ29" s="7"/>
      <c r="AS29" s="7">
        <v>3</v>
      </c>
      <c r="AT29" s="30">
        <v>1</v>
      </c>
      <c r="AU29" s="16">
        <f>(AT29/AS29)*100</f>
        <v>33.333333333333329</v>
      </c>
      <c r="AV29" s="2">
        <f>(F29-E29)</f>
        <v>0</v>
      </c>
      <c r="AX29" s="2">
        <v>26</v>
      </c>
      <c r="AY29" s="2">
        <v>24</v>
      </c>
      <c r="AZ29" s="2">
        <v>16</v>
      </c>
      <c r="BB29" s="2">
        <f>SUM((2*AX29)+AY29+AZ29)</f>
        <v>92</v>
      </c>
      <c r="BC29" s="7">
        <v>22</v>
      </c>
      <c r="BD29" s="4"/>
    </row>
    <row r="30" spans="1:56" x14ac:dyDescent="0.25">
      <c r="A30" s="14">
        <v>28</v>
      </c>
      <c r="B30" s="19" t="s">
        <v>283</v>
      </c>
      <c r="C30" s="25"/>
      <c r="D30" s="7">
        <v>31</v>
      </c>
      <c r="E30" s="1">
        <v>1000</v>
      </c>
      <c r="F30" s="12">
        <v>984</v>
      </c>
      <c r="G30" s="33">
        <v>1266</v>
      </c>
      <c r="H30" s="48">
        <v>2</v>
      </c>
      <c r="I30" s="48">
        <v>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>
        <v>0</v>
      </c>
      <c r="AC30" s="7">
        <v>0</v>
      </c>
      <c r="AD30" s="7"/>
      <c r="AE30" s="7"/>
      <c r="AF30" s="7"/>
      <c r="AG30" s="7"/>
      <c r="AH30" s="7"/>
      <c r="AI30" s="7"/>
      <c r="AJ30" s="7"/>
      <c r="AK30" s="7"/>
      <c r="AL30" s="7" t="s">
        <v>38</v>
      </c>
      <c r="AM30" s="7"/>
      <c r="AN30" s="7"/>
      <c r="AO30" s="7"/>
      <c r="AP30" s="3"/>
      <c r="AQ30" s="3"/>
      <c r="AS30" s="7">
        <v>2</v>
      </c>
      <c r="AT30" s="30">
        <v>0</v>
      </c>
      <c r="AU30" s="16">
        <f>(AT30/AS30)*100</f>
        <v>0</v>
      </c>
      <c r="AV30" s="2">
        <f>(F30-E30)</f>
        <v>-16</v>
      </c>
      <c r="AX30" s="2">
        <v>29</v>
      </c>
      <c r="AY30" s="2">
        <v>29</v>
      </c>
      <c r="AZ30" s="2">
        <v>22</v>
      </c>
      <c r="BB30" s="2">
        <f>SUM((2*AX30)+AY30+AZ30)</f>
        <v>109</v>
      </c>
      <c r="BC30" s="7">
        <v>31</v>
      </c>
      <c r="BD30" s="4"/>
    </row>
    <row r="31" spans="1:56" x14ac:dyDescent="0.25">
      <c r="A31" s="14">
        <v>29</v>
      </c>
      <c r="B31" s="19" t="s">
        <v>276</v>
      </c>
      <c r="C31" s="25"/>
      <c r="D31" s="7">
        <v>32</v>
      </c>
      <c r="E31" s="1">
        <v>1000</v>
      </c>
      <c r="F31" s="12">
        <v>981</v>
      </c>
      <c r="G31" s="33">
        <v>1229.5</v>
      </c>
      <c r="H31" s="48">
        <v>1</v>
      </c>
      <c r="I31" s="48">
        <v>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0</v>
      </c>
      <c r="AD31" s="7"/>
      <c r="AE31" s="7"/>
      <c r="AF31" s="7"/>
      <c r="AG31" s="7"/>
      <c r="AH31" s="7"/>
      <c r="AI31" s="7"/>
      <c r="AJ31" s="7"/>
      <c r="AK31" s="7"/>
      <c r="AL31" s="7"/>
      <c r="AM31" s="7" t="s">
        <v>38</v>
      </c>
      <c r="AN31" s="7">
        <v>0</v>
      </c>
      <c r="AO31" s="3"/>
      <c r="AP31" s="7"/>
      <c r="AQ31" s="7"/>
      <c r="AS31" s="7">
        <v>2</v>
      </c>
      <c r="AT31" s="30">
        <v>0</v>
      </c>
      <c r="AU31" s="16">
        <f>(AT31/AS31)*100</f>
        <v>0</v>
      </c>
      <c r="AV31" s="2">
        <f>(F31-E31)</f>
        <v>-19</v>
      </c>
      <c r="AX31" s="2">
        <v>29</v>
      </c>
      <c r="AY31" s="2">
        <v>29</v>
      </c>
      <c r="AZ31" s="2">
        <v>23</v>
      </c>
      <c r="BB31" s="2">
        <f>SUM((2*AX31)+AY31+AZ31)</f>
        <v>110</v>
      </c>
      <c r="BC31" s="7">
        <v>32</v>
      </c>
      <c r="BD31" s="4"/>
    </row>
    <row r="32" spans="1:56" x14ac:dyDescent="0.25">
      <c r="A32" s="14">
        <v>30</v>
      </c>
      <c r="B32" s="19" t="s">
        <v>279</v>
      </c>
      <c r="C32" s="25"/>
      <c r="D32" s="7">
        <v>26</v>
      </c>
      <c r="E32" s="1">
        <v>1000</v>
      </c>
      <c r="F32" s="12">
        <v>994</v>
      </c>
      <c r="G32" s="33">
        <v>1319.25</v>
      </c>
      <c r="H32" s="48">
        <v>2</v>
      </c>
      <c r="I32" s="48">
        <v>2</v>
      </c>
      <c r="K32" s="7"/>
      <c r="L32" s="7"/>
      <c r="M32" s="7"/>
      <c r="N32" s="7"/>
      <c r="O32" s="7"/>
      <c r="P32" s="7"/>
      <c r="Q32" s="7"/>
      <c r="R32" s="7"/>
      <c r="S32" s="7">
        <v>0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v>0</v>
      </c>
      <c r="AI32" s="7"/>
      <c r="AJ32" s="7"/>
      <c r="AK32" s="7">
        <v>0</v>
      </c>
      <c r="AL32" s="7"/>
      <c r="AM32" s="3">
        <v>1</v>
      </c>
      <c r="AN32" s="7" t="s">
        <v>38</v>
      </c>
      <c r="AO32" s="7"/>
      <c r="AP32" s="7"/>
      <c r="AQ32" s="7"/>
      <c r="AS32" s="7">
        <v>4</v>
      </c>
      <c r="AT32" s="30">
        <v>1</v>
      </c>
      <c r="AU32" s="16">
        <f>(AT32/AS32)*100</f>
        <v>25</v>
      </c>
      <c r="AV32" s="2">
        <f>(F32-E32)</f>
        <v>-6</v>
      </c>
      <c r="AX32" s="2">
        <v>26</v>
      </c>
      <c r="AY32" s="2">
        <v>26</v>
      </c>
      <c r="AZ32" s="2">
        <v>19</v>
      </c>
      <c r="BB32" s="2">
        <f>SUM((2*AX32)+AY32+AZ32)</f>
        <v>97</v>
      </c>
      <c r="BC32" s="7">
        <v>26</v>
      </c>
      <c r="BD32" s="4"/>
    </row>
    <row r="33" spans="1:56" x14ac:dyDescent="0.25">
      <c r="A33" s="14">
        <v>31</v>
      </c>
      <c r="B33" s="19" t="s">
        <v>277</v>
      </c>
      <c r="C33" s="25"/>
      <c r="D33" s="7">
        <v>28</v>
      </c>
      <c r="E33" s="1">
        <v>900</v>
      </c>
      <c r="F33" s="12">
        <v>900</v>
      </c>
      <c r="G33" s="33">
        <v>2171</v>
      </c>
      <c r="H33" s="48">
        <v>1</v>
      </c>
      <c r="I33" s="48">
        <v>0</v>
      </c>
      <c r="K33" s="7">
        <v>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3"/>
      <c r="AL33" s="7"/>
      <c r="AM33" s="7"/>
      <c r="AN33" s="7"/>
      <c r="AO33" s="7" t="s">
        <v>38</v>
      </c>
      <c r="AP33" s="7"/>
      <c r="AQ33" s="7"/>
      <c r="AS33" s="7">
        <v>1</v>
      </c>
      <c r="AT33" s="30">
        <v>0</v>
      </c>
      <c r="AU33" s="16">
        <f>(AT33/AS33)*100</f>
        <v>0</v>
      </c>
      <c r="AV33" s="2">
        <f>(F33-E33)</f>
        <v>0</v>
      </c>
      <c r="AX33" s="2">
        <v>29</v>
      </c>
      <c r="AY33" s="2">
        <v>29</v>
      </c>
      <c r="AZ33" s="2">
        <v>16</v>
      </c>
      <c r="BB33" s="2">
        <f>SUM((2*AX33)+AY33+AZ33)</f>
        <v>103</v>
      </c>
      <c r="BC33" s="7">
        <v>28</v>
      </c>
      <c r="BD33" s="4"/>
    </row>
    <row r="34" spans="1:56" x14ac:dyDescent="0.25">
      <c r="A34" s="14">
        <v>32</v>
      </c>
      <c r="B34" s="19" t="s">
        <v>278</v>
      </c>
      <c r="C34" s="25"/>
      <c r="D34" s="7">
        <v>28</v>
      </c>
      <c r="E34" s="1">
        <v>900</v>
      </c>
      <c r="F34" s="12">
        <v>900</v>
      </c>
      <c r="G34" s="33">
        <v>2171</v>
      </c>
      <c r="H34" s="48">
        <v>1</v>
      </c>
      <c r="I34" s="48">
        <v>0</v>
      </c>
      <c r="K34" s="7"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3"/>
      <c r="AM34" s="7"/>
      <c r="AN34" s="7"/>
      <c r="AO34" s="7"/>
      <c r="AP34" s="7" t="s">
        <v>38</v>
      </c>
      <c r="AQ34" s="7"/>
      <c r="AS34" s="7">
        <v>1</v>
      </c>
      <c r="AT34" s="30">
        <v>0</v>
      </c>
      <c r="AU34" s="16">
        <f>(AT34/AS34)*100</f>
        <v>0</v>
      </c>
      <c r="AV34" s="2">
        <f>(F34-E34)</f>
        <v>0</v>
      </c>
      <c r="AX34" s="2">
        <v>29</v>
      </c>
      <c r="AY34" s="2">
        <v>29</v>
      </c>
      <c r="AZ34" s="2">
        <v>16</v>
      </c>
      <c r="BB34" s="2">
        <f>SUM((2*AX34)+AY34+AZ34)</f>
        <v>103</v>
      </c>
      <c r="BC34" s="7">
        <v>28</v>
      </c>
      <c r="BD34" s="4"/>
    </row>
    <row r="35" spans="1:56" x14ac:dyDescent="0.25">
      <c r="A35" s="14">
        <v>33</v>
      </c>
      <c r="B35" s="19" t="s">
        <v>285</v>
      </c>
      <c r="C35" s="25"/>
      <c r="D35" s="7">
        <v>17</v>
      </c>
      <c r="E35" s="1">
        <v>2043</v>
      </c>
      <c r="F35" s="1">
        <v>2050</v>
      </c>
      <c r="G35" s="33">
        <v>1704</v>
      </c>
      <c r="H35" s="48">
        <v>0</v>
      </c>
      <c r="I35" s="48">
        <v>1</v>
      </c>
      <c r="K35" s="7"/>
      <c r="L35" s="7"/>
      <c r="M35" s="7"/>
      <c r="N35" s="7"/>
      <c r="O35" s="7"/>
      <c r="P35" s="7">
        <v>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3"/>
      <c r="AM35" s="7"/>
      <c r="AN35" s="7"/>
      <c r="AO35" s="7"/>
      <c r="AP35" s="7"/>
      <c r="AQ35" s="7" t="s">
        <v>38</v>
      </c>
      <c r="AS35" s="7">
        <v>1</v>
      </c>
      <c r="AT35" s="30">
        <v>1</v>
      </c>
      <c r="AU35" s="16">
        <f>(AT35/AS35)*100</f>
        <v>100</v>
      </c>
      <c r="AV35" s="2">
        <f>(F35-E35)</f>
        <v>7</v>
      </c>
      <c r="AX35" s="2">
        <v>26</v>
      </c>
      <c r="AY35" s="2">
        <v>1</v>
      </c>
      <c r="AZ35" s="2">
        <v>13</v>
      </c>
      <c r="BB35" s="2">
        <f>SUM((2*AX35)+AY35+AZ35)</f>
        <v>66</v>
      </c>
      <c r="BC35" s="7">
        <v>17</v>
      </c>
      <c r="BD35" s="4"/>
    </row>
    <row r="37" spans="1:56" x14ac:dyDescent="0.25">
      <c r="B37" s="42" t="s">
        <v>189</v>
      </c>
      <c r="C37" s="25"/>
      <c r="D37" s="7"/>
      <c r="E37" s="1"/>
      <c r="F37" s="19"/>
      <c r="G37" s="33"/>
      <c r="H37" s="46"/>
      <c r="I37" s="46"/>
      <c r="K37" s="7"/>
      <c r="L37" s="7"/>
      <c r="M37" s="7"/>
      <c r="N37" s="7"/>
      <c r="O37" s="7" t="s">
        <v>14</v>
      </c>
      <c r="P37" s="7" t="s">
        <v>200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S37" s="7"/>
      <c r="AT37" s="30" t="s">
        <v>14</v>
      </c>
      <c r="BC37" s="7"/>
      <c r="BD37" s="4"/>
    </row>
    <row r="38" spans="1:56" x14ac:dyDescent="0.25">
      <c r="B38" s="19" t="s">
        <v>275</v>
      </c>
      <c r="E38" s="1"/>
      <c r="F38" s="12"/>
      <c r="H38" s="46"/>
      <c r="I38" s="4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S38" s="7"/>
      <c r="AT38" s="30"/>
      <c r="AZ38" s="7"/>
      <c r="BD38" s="4"/>
    </row>
    <row r="39" spans="1:56" x14ac:dyDescent="0.25">
      <c r="A39" s="11" t="s">
        <v>14</v>
      </c>
      <c r="H39" s="47">
        <f>SUM(H3:H35)</f>
        <v>182</v>
      </c>
      <c r="I39" s="47">
        <f>SUM(I3:I35)</f>
        <v>181</v>
      </c>
      <c r="AS39" s="12">
        <f>SUM(AS3:AS35)</f>
        <v>363</v>
      </c>
      <c r="AT39" s="12">
        <f>SUM(AT3:AT35)</f>
        <v>181</v>
      </c>
      <c r="AU39" s="29" t="s">
        <v>14</v>
      </c>
      <c r="AV39" s="12">
        <f>SUM(AV3:AV35)</f>
        <v>0</v>
      </c>
      <c r="BD39" s="4"/>
    </row>
    <row r="40" spans="1:56" x14ac:dyDescent="0.25">
      <c r="H40" s="46" t="s">
        <v>14</v>
      </c>
      <c r="I40" s="46" t="s">
        <v>14</v>
      </c>
      <c r="BD40" s="4"/>
    </row>
    <row r="41" spans="1:56" x14ac:dyDescent="0.25">
      <c r="B41" s="31" t="s">
        <v>49</v>
      </c>
      <c r="C41" s="34"/>
      <c r="E41" s="34"/>
      <c r="H41" s="50" t="s">
        <v>14</v>
      </c>
      <c r="K41" s="60" t="s">
        <v>97</v>
      </c>
      <c r="L41" s="58"/>
      <c r="M41" s="58"/>
      <c r="N41" s="59"/>
      <c r="R41" s="60" t="s">
        <v>168</v>
      </c>
      <c r="S41" s="58"/>
      <c r="T41" s="58"/>
      <c r="U41" s="59"/>
      <c r="Y41" s="51" t="s">
        <v>222</v>
      </c>
      <c r="Z41" s="52"/>
      <c r="AA41" s="53"/>
      <c r="AE41" s="57">
        <v>43595</v>
      </c>
      <c r="AF41" s="58"/>
      <c r="AG41" s="59"/>
    </row>
    <row r="42" spans="1:56" x14ac:dyDescent="0.25">
      <c r="B42" s="11" t="s">
        <v>35</v>
      </c>
      <c r="C42" s="34"/>
      <c r="E42" s="35" t="s">
        <v>36</v>
      </c>
      <c r="K42" s="54" t="s">
        <v>90</v>
      </c>
      <c r="L42" s="55"/>
      <c r="M42" s="55"/>
      <c r="N42" s="56"/>
      <c r="O42" s="36" t="s">
        <v>36</v>
      </c>
      <c r="R42" s="54" t="s">
        <v>181</v>
      </c>
      <c r="S42" s="55"/>
      <c r="T42" s="55"/>
      <c r="U42" s="56"/>
      <c r="V42" s="36" t="s">
        <v>36</v>
      </c>
      <c r="Y42" s="54" t="s">
        <v>223</v>
      </c>
      <c r="Z42" s="55"/>
      <c r="AA42" s="56"/>
      <c r="AB42" s="35" t="s">
        <v>57</v>
      </c>
      <c r="AE42" s="54" t="s">
        <v>286</v>
      </c>
      <c r="AF42" s="55"/>
      <c r="AG42" s="56"/>
      <c r="AH42" s="36" t="s">
        <v>45</v>
      </c>
    </row>
    <row r="43" spans="1:56" x14ac:dyDescent="0.25">
      <c r="B43" s="11" t="s">
        <v>37</v>
      </c>
      <c r="C43" s="34"/>
      <c r="E43" s="35" t="s">
        <v>36</v>
      </c>
      <c r="K43" s="54" t="s">
        <v>91</v>
      </c>
      <c r="L43" s="55"/>
      <c r="M43" s="55"/>
      <c r="N43" s="56"/>
      <c r="O43" s="36" t="s">
        <v>36</v>
      </c>
      <c r="R43" s="54" t="s">
        <v>165</v>
      </c>
      <c r="S43" s="55"/>
      <c r="T43" s="55"/>
      <c r="U43" s="56"/>
      <c r="V43" s="35" t="s">
        <v>57</v>
      </c>
      <c r="Y43" s="54" t="s">
        <v>229</v>
      </c>
      <c r="Z43" s="55"/>
      <c r="AA43" s="56"/>
      <c r="AB43" s="36" t="s">
        <v>36</v>
      </c>
      <c r="AE43" s="54" t="s">
        <v>287</v>
      </c>
      <c r="AF43" s="55"/>
      <c r="AG43" s="56"/>
      <c r="AH43" s="36" t="s">
        <v>45</v>
      </c>
    </row>
    <row r="44" spans="1:56" x14ac:dyDescent="0.25">
      <c r="B44" s="11" t="s">
        <v>39</v>
      </c>
      <c r="C44" s="34"/>
      <c r="E44" s="35" t="s">
        <v>36</v>
      </c>
      <c r="K44" s="54" t="s">
        <v>92</v>
      </c>
      <c r="L44" s="55"/>
      <c r="M44" s="55"/>
      <c r="N44" s="56"/>
      <c r="O44" s="36" t="s">
        <v>45</v>
      </c>
      <c r="R44" s="54" t="s">
        <v>166</v>
      </c>
      <c r="S44" s="55"/>
      <c r="T44" s="55"/>
      <c r="U44" s="56"/>
      <c r="V44" s="36" t="s">
        <v>45</v>
      </c>
      <c r="Y44" s="54" t="s">
        <v>224</v>
      </c>
      <c r="Z44" s="55"/>
      <c r="AA44" s="56"/>
      <c r="AB44" s="36" t="s">
        <v>36</v>
      </c>
      <c r="AE44" s="54" t="s">
        <v>288</v>
      </c>
      <c r="AF44" s="55"/>
      <c r="AG44" s="56"/>
      <c r="AH44" s="35" t="s">
        <v>57</v>
      </c>
    </row>
    <row r="45" spans="1:56" x14ac:dyDescent="0.25">
      <c r="B45" s="11" t="s">
        <v>40</v>
      </c>
      <c r="C45" s="34"/>
      <c r="E45" s="35" t="s">
        <v>57</v>
      </c>
      <c r="K45" s="54" t="s">
        <v>93</v>
      </c>
      <c r="L45" s="55"/>
      <c r="M45" s="55"/>
      <c r="N45" s="56"/>
      <c r="O45" s="35" t="s">
        <v>57</v>
      </c>
      <c r="R45" s="54" t="s">
        <v>182</v>
      </c>
      <c r="S45" s="55"/>
      <c r="T45" s="55"/>
      <c r="U45" s="56"/>
      <c r="V45" s="35" t="s">
        <v>57</v>
      </c>
      <c r="Y45" s="54" t="s">
        <v>228</v>
      </c>
      <c r="Z45" s="55"/>
      <c r="AA45" s="56"/>
      <c r="AB45" s="36" t="s">
        <v>36</v>
      </c>
      <c r="AE45" s="54" t="s">
        <v>289</v>
      </c>
      <c r="AF45" s="55"/>
      <c r="AG45" s="56"/>
      <c r="AH45" s="36" t="s">
        <v>36</v>
      </c>
    </row>
    <row r="46" spans="1:56" x14ac:dyDescent="0.25">
      <c r="B46" s="11" t="s">
        <v>41</v>
      </c>
      <c r="C46" s="34"/>
      <c r="E46" s="35" t="s">
        <v>45</v>
      </c>
      <c r="K46" s="54" t="s">
        <v>94</v>
      </c>
      <c r="L46" s="55"/>
      <c r="M46" s="55"/>
      <c r="N46" s="56"/>
      <c r="O46" s="36" t="s">
        <v>36</v>
      </c>
      <c r="R46" s="54" t="s">
        <v>167</v>
      </c>
      <c r="S46" s="55"/>
      <c r="T46" s="55"/>
      <c r="U46" s="56"/>
      <c r="V46" s="36" t="s">
        <v>45</v>
      </c>
      <c r="Y46" s="54" t="s">
        <v>225</v>
      </c>
      <c r="Z46" s="55"/>
      <c r="AA46" s="56"/>
      <c r="AB46" s="35" t="s">
        <v>57</v>
      </c>
      <c r="AE46" s="54" t="s">
        <v>290</v>
      </c>
      <c r="AF46" s="55"/>
      <c r="AG46" s="56"/>
      <c r="AH46" s="36" t="s">
        <v>36</v>
      </c>
    </row>
    <row r="47" spans="1:56" x14ac:dyDescent="0.25">
      <c r="B47" s="11" t="s">
        <v>42</v>
      </c>
      <c r="C47" s="34"/>
      <c r="E47" s="35" t="s">
        <v>45</v>
      </c>
      <c r="K47" s="54" t="s">
        <v>95</v>
      </c>
      <c r="L47" s="55"/>
      <c r="M47" s="55"/>
      <c r="N47" s="56"/>
      <c r="O47" s="35" t="s">
        <v>57</v>
      </c>
      <c r="R47" s="51" t="s">
        <v>172</v>
      </c>
      <c r="S47" s="52"/>
      <c r="T47" s="52"/>
      <c r="U47" s="53"/>
      <c r="Y47" s="54" t="s">
        <v>226</v>
      </c>
      <c r="Z47" s="55"/>
      <c r="AA47" s="56"/>
      <c r="AB47" s="36" t="s">
        <v>36</v>
      </c>
      <c r="AE47" s="54" t="s">
        <v>291</v>
      </c>
      <c r="AF47" s="55"/>
      <c r="AG47" s="56"/>
      <c r="AH47" s="35" t="s">
        <v>57</v>
      </c>
    </row>
    <row r="48" spans="1:56" x14ac:dyDescent="0.25">
      <c r="B48" s="11" t="s">
        <v>43</v>
      </c>
      <c r="C48" s="34"/>
      <c r="E48" s="35" t="s">
        <v>45</v>
      </c>
      <c r="K48" s="54" t="s">
        <v>96</v>
      </c>
      <c r="L48" s="55"/>
      <c r="M48" s="55"/>
      <c r="N48" s="56"/>
      <c r="O48" s="36" t="s">
        <v>36</v>
      </c>
      <c r="R48" s="54" t="s">
        <v>169</v>
      </c>
      <c r="S48" s="55"/>
      <c r="T48" s="55"/>
      <c r="U48" s="56"/>
      <c r="V48" s="36" t="s">
        <v>36</v>
      </c>
      <c r="Y48" s="54" t="s">
        <v>227</v>
      </c>
      <c r="Z48" s="55"/>
      <c r="AA48" s="56"/>
      <c r="AE48" s="54" t="s">
        <v>293</v>
      </c>
      <c r="AF48" s="55"/>
      <c r="AG48" s="56"/>
      <c r="AH48" s="35" t="s">
        <v>57</v>
      </c>
    </row>
    <row r="49" spans="2:34" x14ac:dyDescent="0.25">
      <c r="B49" s="11" t="s">
        <v>46</v>
      </c>
      <c r="C49" s="34"/>
      <c r="E49" s="34"/>
      <c r="K49" s="51" t="s">
        <v>98</v>
      </c>
      <c r="L49" s="52"/>
      <c r="M49" s="52"/>
      <c r="N49" s="53"/>
      <c r="R49" s="54" t="s">
        <v>170</v>
      </c>
      <c r="S49" s="55"/>
      <c r="T49" s="55"/>
      <c r="U49" s="56"/>
      <c r="V49" s="35" t="s">
        <v>57</v>
      </c>
      <c r="Y49" s="51" t="s">
        <v>232</v>
      </c>
      <c r="Z49" s="52"/>
      <c r="AA49" s="53"/>
      <c r="AE49" s="54" t="s">
        <v>294</v>
      </c>
      <c r="AF49" s="55"/>
      <c r="AG49" s="56"/>
      <c r="AH49" s="36" t="s">
        <v>45</v>
      </c>
    </row>
    <row r="50" spans="2:34" x14ac:dyDescent="0.25">
      <c r="B50" s="31" t="s">
        <v>48</v>
      </c>
      <c r="C50" s="34"/>
      <c r="E50" s="34"/>
      <c r="K50" s="54" t="s">
        <v>99</v>
      </c>
      <c r="L50" s="55"/>
      <c r="M50" s="55"/>
      <c r="N50" s="56"/>
      <c r="O50" s="35" t="s">
        <v>36</v>
      </c>
      <c r="R50" s="54" t="s">
        <v>171</v>
      </c>
      <c r="S50" s="55"/>
      <c r="T50" s="55"/>
      <c r="U50" s="56"/>
      <c r="V50" s="36" t="s">
        <v>45</v>
      </c>
      <c r="Y50" s="54" t="s">
        <v>233</v>
      </c>
      <c r="Z50" s="55"/>
      <c r="AA50" s="56"/>
      <c r="AB50" s="35" t="s">
        <v>45</v>
      </c>
      <c r="AE50" s="54" t="s">
        <v>292</v>
      </c>
      <c r="AF50" s="55"/>
      <c r="AG50" s="56"/>
      <c r="AH50" s="36" t="s">
        <v>45</v>
      </c>
    </row>
    <row r="51" spans="2:34" x14ac:dyDescent="0.25">
      <c r="B51" s="11" t="s">
        <v>50</v>
      </c>
      <c r="C51" s="34"/>
      <c r="E51" s="35" t="s">
        <v>57</v>
      </c>
      <c r="K51" s="54" t="s">
        <v>102</v>
      </c>
      <c r="L51" s="55"/>
      <c r="M51" s="55"/>
      <c r="N51" s="56"/>
      <c r="O51" s="35" t="s">
        <v>36</v>
      </c>
      <c r="R51" s="51" t="s">
        <v>173</v>
      </c>
      <c r="S51" s="52"/>
      <c r="T51" s="52"/>
      <c r="U51" s="53"/>
      <c r="Y51" s="54" t="s">
        <v>234</v>
      </c>
      <c r="Z51" s="55"/>
      <c r="AA51" s="56"/>
      <c r="AB51" s="35" t="s">
        <v>45</v>
      </c>
      <c r="AE51" s="54" t="s">
        <v>295</v>
      </c>
      <c r="AF51" s="55"/>
      <c r="AG51" s="56"/>
      <c r="AH51" s="36" t="s">
        <v>36</v>
      </c>
    </row>
    <row r="52" spans="2:34" x14ac:dyDescent="0.25">
      <c r="B52" s="11" t="s">
        <v>51</v>
      </c>
      <c r="C52" s="34"/>
      <c r="E52" s="35" t="s">
        <v>57</v>
      </c>
      <c r="K52" s="54" t="s">
        <v>103</v>
      </c>
      <c r="L52" s="55"/>
      <c r="M52" s="55"/>
      <c r="N52" s="56"/>
      <c r="O52" s="35" t="s">
        <v>45</v>
      </c>
      <c r="R52" s="54" t="s">
        <v>174</v>
      </c>
      <c r="S52" s="55"/>
      <c r="T52" s="55"/>
      <c r="U52" s="56"/>
      <c r="V52" s="36" t="s">
        <v>36</v>
      </c>
      <c r="Y52" s="54" t="s">
        <v>238</v>
      </c>
      <c r="Z52" s="55"/>
      <c r="AA52" s="56"/>
      <c r="AB52" s="36" t="s">
        <v>36</v>
      </c>
      <c r="AE52" s="51" t="s">
        <v>303</v>
      </c>
      <c r="AF52" s="52"/>
      <c r="AG52" s="53"/>
    </row>
    <row r="53" spans="2:34" x14ac:dyDescent="0.25">
      <c r="B53" s="11" t="s">
        <v>52</v>
      </c>
      <c r="C53" s="34"/>
      <c r="E53" s="35" t="s">
        <v>57</v>
      </c>
      <c r="K53" s="54" t="s">
        <v>100</v>
      </c>
      <c r="L53" s="55"/>
      <c r="M53" s="55"/>
      <c r="N53" s="56"/>
      <c r="O53" s="35" t="s">
        <v>57</v>
      </c>
      <c r="R53" s="54" t="s">
        <v>180</v>
      </c>
      <c r="S53" s="55"/>
      <c r="T53" s="55"/>
      <c r="U53" s="56"/>
      <c r="V53" s="35" t="s">
        <v>57</v>
      </c>
      <c r="Y53" s="54" t="s">
        <v>235</v>
      </c>
      <c r="Z53" s="55"/>
      <c r="AA53" s="56"/>
      <c r="AB53" s="36" t="s">
        <v>36</v>
      </c>
      <c r="AE53" s="54" t="s">
        <v>297</v>
      </c>
      <c r="AF53" s="55"/>
      <c r="AG53" s="56"/>
      <c r="AH53" s="36" t="s">
        <v>36</v>
      </c>
    </row>
    <row r="54" spans="2:34" x14ac:dyDescent="0.25">
      <c r="B54" s="11" t="s">
        <v>53</v>
      </c>
      <c r="C54" s="34"/>
      <c r="E54" s="35" t="s">
        <v>57</v>
      </c>
      <c r="K54" s="54" t="s">
        <v>101</v>
      </c>
      <c r="L54" s="55"/>
      <c r="M54" s="55"/>
      <c r="N54" s="56"/>
      <c r="O54" s="35" t="s">
        <v>36</v>
      </c>
      <c r="R54" s="54" t="s">
        <v>175</v>
      </c>
      <c r="S54" s="55"/>
      <c r="T54" s="55"/>
      <c r="U54" s="56"/>
      <c r="V54" s="35" t="s">
        <v>36</v>
      </c>
      <c r="Y54" s="54" t="s">
        <v>237</v>
      </c>
      <c r="Z54" s="55"/>
      <c r="AA54" s="56"/>
      <c r="AB54" s="36" t="s">
        <v>36</v>
      </c>
      <c r="AE54" s="54" t="s">
        <v>298</v>
      </c>
      <c r="AF54" s="55"/>
      <c r="AG54" s="56"/>
      <c r="AH54" s="36" t="s">
        <v>45</v>
      </c>
    </row>
    <row r="55" spans="2:34" x14ac:dyDescent="0.25">
      <c r="B55" s="11" t="s">
        <v>54</v>
      </c>
      <c r="C55" s="34"/>
      <c r="E55" s="35" t="s">
        <v>36</v>
      </c>
      <c r="K55" s="51" t="s">
        <v>104</v>
      </c>
      <c r="L55" s="52"/>
      <c r="M55" s="52"/>
      <c r="N55" s="53"/>
      <c r="R55" s="54" t="s">
        <v>176</v>
      </c>
      <c r="S55" s="55"/>
      <c r="T55" s="55"/>
      <c r="U55" s="56"/>
      <c r="V55" s="35" t="s">
        <v>36</v>
      </c>
      <c r="Y55" s="54" t="s">
        <v>236</v>
      </c>
      <c r="Z55" s="55"/>
      <c r="AA55" s="56"/>
      <c r="AB55" s="35" t="s">
        <v>57</v>
      </c>
      <c r="AE55" s="54" t="s">
        <v>299</v>
      </c>
      <c r="AF55" s="55"/>
      <c r="AG55" s="56"/>
      <c r="AH55" s="35" t="s">
        <v>57</v>
      </c>
    </row>
    <row r="56" spans="2:34" x14ac:dyDescent="0.25">
      <c r="B56" s="11" t="s">
        <v>55</v>
      </c>
      <c r="C56" s="34"/>
      <c r="E56" s="35" t="s">
        <v>45</v>
      </c>
      <c r="K56" s="54" t="s">
        <v>105</v>
      </c>
      <c r="L56" s="55"/>
      <c r="M56" s="55"/>
      <c r="N56" s="56"/>
      <c r="O56" s="35" t="s">
        <v>57</v>
      </c>
      <c r="R56" s="54" t="s">
        <v>177</v>
      </c>
      <c r="S56" s="55"/>
      <c r="T56" s="55"/>
      <c r="U56" s="56"/>
      <c r="V56" s="35" t="s">
        <v>36</v>
      </c>
      <c r="Y56" s="60" t="s">
        <v>241</v>
      </c>
      <c r="Z56" s="64"/>
      <c r="AA56" s="65"/>
      <c r="AE56" s="54" t="s">
        <v>304</v>
      </c>
      <c r="AF56" s="55"/>
      <c r="AG56" s="56"/>
      <c r="AH56" s="36" t="s">
        <v>45</v>
      </c>
    </row>
    <row r="57" spans="2:34" x14ac:dyDescent="0.25">
      <c r="B57" s="11" t="s">
        <v>56</v>
      </c>
      <c r="C57" s="34"/>
      <c r="E57" s="35" t="s">
        <v>36</v>
      </c>
      <c r="K57" s="54" t="s">
        <v>106</v>
      </c>
      <c r="L57" s="55"/>
      <c r="M57" s="55"/>
      <c r="N57" s="56"/>
      <c r="O57" s="35" t="s">
        <v>36</v>
      </c>
      <c r="R57" s="54" t="s">
        <v>178</v>
      </c>
      <c r="S57" s="55"/>
      <c r="T57" s="55"/>
      <c r="U57" s="56"/>
      <c r="V57" s="35" t="s">
        <v>57</v>
      </c>
      <c r="Y57" s="54" t="s">
        <v>242</v>
      </c>
      <c r="Z57" s="55"/>
      <c r="AA57" s="56"/>
      <c r="AB57" s="36" t="s">
        <v>36</v>
      </c>
      <c r="AE57" s="54" t="s">
        <v>300</v>
      </c>
      <c r="AF57" s="55"/>
      <c r="AG57" s="56"/>
      <c r="AH57" s="36" t="s">
        <v>36</v>
      </c>
    </row>
    <row r="58" spans="2:34" x14ac:dyDescent="0.25">
      <c r="B58" s="31" t="s">
        <v>58</v>
      </c>
      <c r="C58" s="34"/>
      <c r="E58" s="34"/>
      <c r="K58" s="54" t="s">
        <v>107</v>
      </c>
      <c r="L58" s="55"/>
      <c r="M58" s="55"/>
      <c r="N58" s="56"/>
      <c r="O58" s="35" t="s">
        <v>45</v>
      </c>
      <c r="R58" s="54" t="s">
        <v>179</v>
      </c>
      <c r="S58" s="55"/>
      <c r="T58" s="55"/>
      <c r="U58" s="56"/>
      <c r="Y58" s="54" t="s">
        <v>243</v>
      </c>
      <c r="Z58" s="55"/>
      <c r="AA58" s="56"/>
      <c r="AB58" s="35" t="s">
        <v>57</v>
      </c>
      <c r="AE58" s="51" t="s">
        <v>305</v>
      </c>
      <c r="AF58" s="52"/>
      <c r="AG58" s="53"/>
    </row>
    <row r="59" spans="2:34" x14ac:dyDescent="0.25">
      <c r="B59" s="11" t="s">
        <v>59</v>
      </c>
      <c r="C59" s="34"/>
      <c r="E59" s="35" t="s">
        <v>36</v>
      </c>
      <c r="K59" s="54" t="s">
        <v>108</v>
      </c>
      <c r="L59" s="55"/>
      <c r="M59" s="55"/>
      <c r="N59" s="56"/>
      <c r="R59" s="51" t="s">
        <v>190</v>
      </c>
      <c r="S59" s="52"/>
      <c r="T59" s="52"/>
      <c r="U59" s="53"/>
      <c r="Y59" s="54" t="s">
        <v>245</v>
      </c>
      <c r="Z59" s="55"/>
      <c r="AA59" s="56"/>
      <c r="AB59" s="35" t="s">
        <v>36</v>
      </c>
      <c r="AE59" s="54" t="s">
        <v>306</v>
      </c>
      <c r="AF59" s="55"/>
      <c r="AG59" s="56"/>
      <c r="AH59" s="35" t="s">
        <v>57</v>
      </c>
    </row>
    <row r="60" spans="2:34" x14ac:dyDescent="0.25">
      <c r="B60" s="11" t="s">
        <v>60</v>
      </c>
      <c r="C60" s="34"/>
      <c r="E60" s="35" t="s">
        <v>45</v>
      </c>
      <c r="K60" s="51" t="s">
        <v>110</v>
      </c>
      <c r="L60" s="64"/>
      <c r="M60" s="64"/>
      <c r="N60" s="65"/>
      <c r="R60" s="54" t="s">
        <v>194</v>
      </c>
      <c r="S60" s="55"/>
      <c r="T60" s="55"/>
      <c r="U60" s="56"/>
      <c r="V60" s="35" t="s">
        <v>36</v>
      </c>
      <c r="Y60" s="54" t="s">
        <v>244</v>
      </c>
      <c r="Z60" s="55"/>
      <c r="AA60" s="56"/>
      <c r="AB60" s="35" t="s">
        <v>36</v>
      </c>
      <c r="AE60" s="54" t="s">
        <v>216</v>
      </c>
      <c r="AF60" s="55"/>
      <c r="AG60" s="56"/>
      <c r="AH60" s="36" t="s">
        <v>45</v>
      </c>
    </row>
    <row r="61" spans="2:34" x14ac:dyDescent="0.25">
      <c r="B61" s="11" t="s">
        <v>61</v>
      </c>
      <c r="C61" s="34"/>
      <c r="E61" s="35" t="s">
        <v>36</v>
      </c>
      <c r="K61" s="54" t="s">
        <v>111</v>
      </c>
      <c r="L61" s="55"/>
      <c r="M61" s="55"/>
      <c r="N61" s="56"/>
      <c r="O61" s="35" t="s">
        <v>36</v>
      </c>
      <c r="R61" s="54" t="s">
        <v>177</v>
      </c>
      <c r="S61" s="55"/>
      <c r="T61" s="55"/>
      <c r="U61" s="56"/>
      <c r="V61" s="35" t="s">
        <v>57</v>
      </c>
      <c r="Y61" s="54" t="s">
        <v>246</v>
      </c>
      <c r="Z61" s="55"/>
      <c r="AA61" s="56"/>
      <c r="AE61" s="54" t="s">
        <v>307</v>
      </c>
      <c r="AF61" s="55"/>
      <c r="AG61" s="56"/>
      <c r="AH61" s="35" t="s">
        <v>57</v>
      </c>
    </row>
    <row r="62" spans="2:34" x14ac:dyDescent="0.25">
      <c r="B62" s="11" t="s">
        <v>64</v>
      </c>
      <c r="C62" s="34"/>
      <c r="E62" s="35" t="s">
        <v>45</v>
      </c>
      <c r="K62" s="54" t="s">
        <v>112</v>
      </c>
      <c r="L62" s="55"/>
      <c r="M62" s="55"/>
      <c r="N62" s="56"/>
      <c r="O62" s="35" t="s">
        <v>45</v>
      </c>
      <c r="R62" s="54" t="s">
        <v>191</v>
      </c>
      <c r="S62" s="55"/>
      <c r="T62" s="55"/>
      <c r="U62" s="56"/>
      <c r="V62" s="35" t="s">
        <v>57</v>
      </c>
      <c r="Y62" s="51" t="s">
        <v>252</v>
      </c>
      <c r="Z62" s="64"/>
      <c r="AA62" s="65"/>
      <c r="AE62" s="54" t="s">
        <v>308</v>
      </c>
      <c r="AF62" s="55"/>
      <c r="AG62" s="56"/>
      <c r="AH62" s="35" t="s">
        <v>57</v>
      </c>
    </row>
    <row r="63" spans="2:34" x14ac:dyDescent="0.25">
      <c r="B63" s="11" t="s">
        <v>62</v>
      </c>
      <c r="C63" s="34"/>
      <c r="E63" s="35" t="s">
        <v>57</v>
      </c>
      <c r="K63" s="54" t="s">
        <v>113</v>
      </c>
      <c r="L63" s="55"/>
      <c r="M63" s="55"/>
      <c r="N63" s="56"/>
      <c r="O63" s="35" t="s">
        <v>36</v>
      </c>
      <c r="R63" s="54" t="s">
        <v>192</v>
      </c>
      <c r="S63" s="55"/>
      <c r="T63" s="55"/>
      <c r="U63" s="56"/>
      <c r="V63" s="35" t="s">
        <v>36</v>
      </c>
      <c r="Y63" s="54" t="s">
        <v>253</v>
      </c>
      <c r="Z63" s="55"/>
      <c r="AA63" s="56"/>
      <c r="AB63" s="35" t="s">
        <v>45</v>
      </c>
      <c r="AE63" s="54" t="s">
        <v>309</v>
      </c>
      <c r="AF63" s="55"/>
      <c r="AG63" s="56"/>
      <c r="AH63" s="36" t="s">
        <v>45</v>
      </c>
    </row>
    <row r="64" spans="2:34" x14ac:dyDescent="0.25">
      <c r="B64" s="11" t="s">
        <v>63</v>
      </c>
      <c r="C64" s="34"/>
      <c r="E64" s="35" t="s">
        <v>45</v>
      </c>
      <c r="K64" s="54" t="s">
        <v>114</v>
      </c>
      <c r="L64" s="55"/>
      <c r="M64" s="55"/>
      <c r="N64" s="56"/>
      <c r="O64" s="35" t="s">
        <v>45</v>
      </c>
      <c r="R64" s="54" t="s">
        <v>193</v>
      </c>
      <c r="S64" s="55"/>
      <c r="T64" s="55"/>
      <c r="U64" s="56"/>
      <c r="V64" s="35" t="s">
        <v>36</v>
      </c>
      <c r="Y64" s="54" t="s">
        <v>249</v>
      </c>
      <c r="Z64" s="55"/>
      <c r="AA64" s="56"/>
      <c r="AB64" s="35" t="s">
        <v>36</v>
      </c>
      <c r="AE64" s="54" t="s">
        <v>310</v>
      </c>
      <c r="AF64" s="55"/>
      <c r="AG64" s="56"/>
      <c r="AH64" s="36" t="s">
        <v>36</v>
      </c>
    </row>
    <row r="65" spans="2:33" x14ac:dyDescent="0.25">
      <c r="B65" s="31" t="s">
        <v>65</v>
      </c>
      <c r="C65" s="34"/>
      <c r="E65" s="34"/>
      <c r="K65" s="54" t="s">
        <v>115</v>
      </c>
      <c r="L65" s="55"/>
      <c r="M65" s="55"/>
      <c r="N65" s="56"/>
      <c r="R65" s="51" t="s">
        <v>201</v>
      </c>
      <c r="S65" s="52"/>
      <c r="T65" s="52"/>
      <c r="U65" s="53"/>
      <c r="Y65" s="54" t="s">
        <v>254</v>
      </c>
      <c r="Z65" s="55"/>
      <c r="AA65" s="56"/>
      <c r="AB65" s="35" t="s">
        <v>45</v>
      </c>
      <c r="AE65" s="1"/>
      <c r="AF65" s="1"/>
      <c r="AG65" s="1"/>
    </row>
    <row r="66" spans="2:33" x14ac:dyDescent="0.25">
      <c r="B66" s="11" t="s">
        <v>66</v>
      </c>
      <c r="C66" s="34"/>
      <c r="E66" s="35" t="s">
        <v>45</v>
      </c>
      <c r="K66" s="51" t="s">
        <v>116</v>
      </c>
      <c r="L66" s="64"/>
      <c r="M66" s="64"/>
      <c r="N66" s="65"/>
      <c r="R66" s="54" t="s">
        <v>196</v>
      </c>
      <c r="S66" s="55"/>
      <c r="T66" s="55"/>
      <c r="U66" s="56"/>
      <c r="V66" s="35" t="s">
        <v>45</v>
      </c>
      <c r="Y66" s="54" t="s">
        <v>255</v>
      </c>
      <c r="Z66" s="55"/>
      <c r="AA66" s="56"/>
      <c r="AB66" s="35" t="s">
        <v>57</v>
      </c>
    </row>
    <row r="67" spans="2:33" x14ac:dyDescent="0.25">
      <c r="B67" s="11" t="s">
        <v>67</v>
      </c>
      <c r="C67" s="34"/>
      <c r="E67" s="35" t="s">
        <v>45</v>
      </c>
      <c r="K67" s="54" t="s">
        <v>117</v>
      </c>
      <c r="L67" s="55"/>
      <c r="M67" s="55"/>
      <c r="N67" s="56"/>
      <c r="O67" s="35" t="s">
        <v>57</v>
      </c>
      <c r="R67" s="54" t="s">
        <v>198</v>
      </c>
      <c r="S67" s="55"/>
      <c r="T67" s="55"/>
      <c r="U67" s="56"/>
      <c r="V67" s="35" t="s">
        <v>36</v>
      </c>
      <c r="Y67" s="54" t="s">
        <v>250</v>
      </c>
      <c r="Z67" s="55"/>
      <c r="AA67" s="56"/>
      <c r="AB67" s="35" t="s">
        <v>57</v>
      </c>
    </row>
    <row r="68" spans="2:33" x14ac:dyDescent="0.25">
      <c r="B68" s="11" t="s">
        <v>68</v>
      </c>
      <c r="C68" s="34"/>
      <c r="E68" s="35" t="s">
        <v>36</v>
      </c>
      <c r="K68" s="54" t="s">
        <v>118</v>
      </c>
      <c r="L68" s="55"/>
      <c r="M68" s="55"/>
      <c r="N68" s="56"/>
      <c r="O68" s="35" t="s">
        <v>57</v>
      </c>
      <c r="R68" s="54" t="s">
        <v>197</v>
      </c>
      <c r="S68" s="55"/>
      <c r="T68" s="55"/>
      <c r="U68" s="56"/>
      <c r="V68" s="35" t="s">
        <v>36</v>
      </c>
      <c r="Y68" s="54" t="s">
        <v>256</v>
      </c>
      <c r="Z68" s="55"/>
      <c r="AA68" s="56"/>
      <c r="AB68" s="35" t="s">
        <v>57</v>
      </c>
    </row>
    <row r="69" spans="2:33" x14ac:dyDescent="0.25">
      <c r="B69" s="11" t="s">
        <v>69</v>
      </c>
      <c r="C69" s="34"/>
      <c r="E69" s="35" t="s">
        <v>57</v>
      </c>
      <c r="K69" s="54" t="s">
        <v>119</v>
      </c>
      <c r="L69" s="55"/>
      <c r="M69" s="55"/>
      <c r="N69" s="56"/>
      <c r="O69" s="35" t="s">
        <v>57</v>
      </c>
      <c r="R69" s="54" t="s">
        <v>199</v>
      </c>
      <c r="S69" s="55"/>
      <c r="T69" s="55"/>
      <c r="U69" s="56"/>
      <c r="V69" s="35" t="s">
        <v>36</v>
      </c>
      <c r="Y69" s="54" t="s">
        <v>251</v>
      </c>
      <c r="Z69" s="55"/>
      <c r="AA69" s="56"/>
      <c r="AB69" s="35" t="s">
        <v>45</v>
      </c>
    </row>
    <row r="70" spans="2:33" x14ac:dyDescent="0.25">
      <c r="B70" s="11" t="s">
        <v>70</v>
      </c>
      <c r="C70" s="34"/>
      <c r="E70" s="35" t="s">
        <v>45</v>
      </c>
      <c r="K70" s="54" t="s">
        <v>120</v>
      </c>
      <c r="L70" s="55"/>
      <c r="M70" s="55"/>
      <c r="N70" s="56"/>
      <c r="O70" s="35" t="s">
        <v>45</v>
      </c>
      <c r="R70" s="51" t="s">
        <v>202</v>
      </c>
      <c r="S70" s="52"/>
      <c r="T70" s="52"/>
      <c r="U70" s="53"/>
      <c r="Y70" s="66" t="s">
        <v>248</v>
      </c>
      <c r="Z70" s="67"/>
      <c r="AA70" s="68"/>
      <c r="AB70" s="35" t="s">
        <v>36</v>
      </c>
    </row>
    <row r="71" spans="2:33" x14ac:dyDescent="0.25">
      <c r="B71" s="11" t="s">
        <v>71</v>
      </c>
      <c r="C71" s="34"/>
      <c r="E71" s="35" t="s">
        <v>36</v>
      </c>
      <c r="K71" s="54" t="s">
        <v>121</v>
      </c>
      <c r="L71" s="55"/>
      <c r="M71" s="55"/>
      <c r="N71" s="56"/>
      <c r="O71" s="35" t="s">
        <v>45</v>
      </c>
      <c r="R71" s="54" t="s">
        <v>203</v>
      </c>
      <c r="S71" s="55"/>
      <c r="T71" s="55"/>
      <c r="U71" s="56"/>
      <c r="V71" s="35" t="s">
        <v>57</v>
      </c>
      <c r="Y71" s="51" t="s">
        <v>258</v>
      </c>
      <c r="Z71" s="52"/>
      <c r="AA71" s="53"/>
    </row>
    <row r="72" spans="2:33" x14ac:dyDescent="0.25">
      <c r="B72" s="11" t="s">
        <v>72</v>
      </c>
      <c r="K72" s="54" t="s">
        <v>122</v>
      </c>
      <c r="L72" s="55"/>
      <c r="M72" s="55"/>
      <c r="N72" s="56"/>
      <c r="O72" s="35" t="s">
        <v>57</v>
      </c>
      <c r="R72" s="54" t="s">
        <v>204</v>
      </c>
      <c r="S72" s="55"/>
      <c r="T72" s="55"/>
      <c r="U72" s="56"/>
      <c r="V72" s="35" t="s">
        <v>36</v>
      </c>
      <c r="Y72" s="54" t="s">
        <v>259</v>
      </c>
      <c r="Z72" s="55"/>
      <c r="AA72" s="56"/>
      <c r="AB72" s="35" t="s">
        <v>57</v>
      </c>
    </row>
    <row r="73" spans="2:33" x14ac:dyDescent="0.25">
      <c r="B73" s="31" t="s">
        <v>73</v>
      </c>
      <c r="K73" s="54" t="s">
        <v>123</v>
      </c>
      <c r="L73" s="55"/>
      <c r="M73" s="55"/>
      <c r="N73" s="56"/>
      <c r="O73" s="35" t="s">
        <v>45</v>
      </c>
      <c r="R73" s="54" t="s">
        <v>205</v>
      </c>
      <c r="S73" s="55"/>
      <c r="T73" s="55"/>
      <c r="U73" s="56"/>
      <c r="V73" s="35" t="s">
        <v>45</v>
      </c>
      <c r="Y73" s="54" t="s">
        <v>260</v>
      </c>
      <c r="Z73" s="55"/>
      <c r="AA73" s="56"/>
      <c r="AB73" s="35" t="s">
        <v>36</v>
      </c>
    </row>
    <row r="74" spans="2:33" x14ac:dyDescent="0.25">
      <c r="B74" s="11" t="s">
        <v>74</v>
      </c>
      <c r="E74" s="35" t="s">
        <v>36</v>
      </c>
      <c r="K74" s="54" t="s">
        <v>124</v>
      </c>
      <c r="L74" s="55"/>
      <c r="M74" s="55"/>
      <c r="N74" s="56"/>
      <c r="O74" s="35" t="s">
        <v>45</v>
      </c>
      <c r="R74" s="54" t="s">
        <v>206</v>
      </c>
      <c r="S74" s="55"/>
      <c r="T74" s="55"/>
      <c r="U74" s="56"/>
      <c r="V74" s="35" t="s">
        <v>45</v>
      </c>
      <c r="Y74" s="54" t="s">
        <v>191</v>
      </c>
      <c r="Z74" s="55"/>
      <c r="AA74" s="56"/>
      <c r="AB74" s="35" t="s">
        <v>36</v>
      </c>
    </row>
    <row r="75" spans="2:33" x14ac:dyDescent="0.25">
      <c r="B75" s="11" t="s">
        <v>75</v>
      </c>
      <c r="E75" s="35" t="s">
        <v>45</v>
      </c>
      <c r="K75" s="54" t="s">
        <v>125</v>
      </c>
      <c r="L75" s="55"/>
      <c r="M75" s="55"/>
      <c r="N75" s="56"/>
      <c r="O75" s="35" t="s">
        <v>45</v>
      </c>
      <c r="R75" s="54" t="s">
        <v>208</v>
      </c>
      <c r="S75" s="55"/>
      <c r="T75" s="55"/>
      <c r="U75" s="56"/>
      <c r="V75" s="35" t="s">
        <v>57</v>
      </c>
      <c r="Y75" s="54" t="s">
        <v>261</v>
      </c>
      <c r="Z75" s="55"/>
      <c r="AA75" s="56"/>
      <c r="AB75" s="35" t="s">
        <v>57</v>
      </c>
    </row>
    <row r="76" spans="2:33" x14ac:dyDescent="0.25">
      <c r="B76" s="11" t="s">
        <v>80</v>
      </c>
      <c r="E76" s="35" t="s">
        <v>45</v>
      </c>
      <c r="K76" s="51" t="s">
        <v>127</v>
      </c>
      <c r="L76" s="64"/>
      <c r="M76" s="64"/>
      <c r="N76" s="65"/>
      <c r="R76" s="54" t="s">
        <v>207</v>
      </c>
      <c r="S76" s="55"/>
      <c r="T76" s="55"/>
      <c r="U76" s="56"/>
      <c r="V76" s="35" t="s">
        <v>45</v>
      </c>
      <c r="Y76" s="54" t="s">
        <v>263</v>
      </c>
      <c r="Z76" s="55"/>
      <c r="AA76" s="56"/>
      <c r="AB76" s="35" t="s">
        <v>36</v>
      </c>
    </row>
    <row r="77" spans="2:33" x14ac:dyDescent="0.25">
      <c r="B77" s="11" t="s">
        <v>76</v>
      </c>
      <c r="E77" s="35" t="s">
        <v>45</v>
      </c>
      <c r="K77" s="54" t="s">
        <v>128</v>
      </c>
      <c r="L77" s="55"/>
      <c r="M77" s="55"/>
      <c r="N77" s="56"/>
      <c r="O77" s="35" t="s">
        <v>36</v>
      </c>
      <c r="R77" s="51" t="s">
        <v>209</v>
      </c>
      <c r="S77" s="52"/>
      <c r="T77" s="52"/>
      <c r="U77" s="53"/>
      <c r="Y77" s="54" t="s">
        <v>262</v>
      </c>
      <c r="Z77" s="55"/>
      <c r="AA77" s="56"/>
      <c r="AB77" s="35" t="s">
        <v>45</v>
      </c>
    </row>
    <row r="78" spans="2:33" x14ac:dyDescent="0.25">
      <c r="B78" s="11" t="s">
        <v>77</v>
      </c>
      <c r="E78" s="35" t="s">
        <v>45</v>
      </c>
      <c r="K78" s="54" t="s">
        <v>129</v>
      </c>
      <c r="L78" s="55"/>
      <c r="M78" s="55"/>
      <c r="N78" s="56"/>
      <c r="O78" s="35" t="s">
        <v>45</v>
      </c>
      <c r="R78" s="54" t="s">
        <v>210</v>
      </c>
      <c r="S78" s="55"/>
      <c r="T78" s="55"/>
      <c r="U78" s="56"/>
      <c r="V78" s="35" t="s">
        <v>36</v>
      </c>
      <c r="Y78" s="60" t="s">
        <v>282</v>
      </c>
      <c r="Z78" s="58"/>
      <c r="AA78" s="59"/>
    </row>
    <row r="79" spans="2:33" x14ac:dyDescent="0.25">
      <c r="B79" s="11" t="s">
        <v>78</v>
      </c>
      <c r="E79" s="35" t="s">
        <v>45</v>
      </c>
      <c r="K79" s="54" t="s">
        <v>130</v>
      </c>
      <c r="L79" s="55"/>
      <c r="M79" s="55"/>
      <c r="N79" s="56"/>
      <c r="O79" s="35" t="s">
        <v>36</v>
      </c>
      <c r="R79" s="54" t="s">
        <v>213</v>
      </c>
      <c r="S79" s="55"/>
      <c r="T79" s="55"/>
      <c r="U79" s="56"/>
      <c r="V79" s="35" t="s">
        <v>36</v>
      </c>
      <c r="Y79" s="54" t="s">
        <v>265</v>
      </c>
      <c r="Z79" s="55"/>
      <c r="AA79" s="56"/>
      <c r="AB79" s="35" t="s">
        <v>36</v>
      </c>
    </row>
    <row r="80" spans="2:33" x14ac:dyDescent="0.25">
      <c r="B80" s="11" t="s">
        <v>79</v>
      </c>
      <c r="E80" s="35" t="s">
        <v>45</v>
      </c>
      <c r="K80" s="54" t="s">
        <v>131</v>
      </c>
      <c r="L80" s="55"/>
      <c r="M80" s="55"/>
      <c r="N80" s="56"/>
      <c r="O80" s="35" t="s">
        <v>45</v>
      </c>
      <c r="R80" s="54" t="s">
        <v>211</v>
      </c>
      <c r="S80" s="55"/>
      <c r="T80" s="55"/>
      <c r="U80" s="56"/>
      <c r="V80" s="35" t="s">
        <v>45</v>
      </c>
      <c r="Y80" s="54" t="s">
        <v>266</v>
      </c>
      <c r="Z80" s="55"/>
      <c r="AA80" s="56"/>
      <c r="AB80" s="35" t="s">
        <v>45</v>
      </c>
    </row>
    <row r="81" spans="2:28" x14ac:dyDescent="0.25">
      <c r="B81" s="31" t="s">
        <v>82</v>
      </c>
      <c r="K81" s="54" t="s">
        <v>132</v>
      </c>
      <c r="L81" s="55"/>
      <c r="M81" s="55"/>
      <c r="N81" s="56"/>
      <c r="O81" s="35" t="s">
        <v>36</v>
      </c>
      <c r="R81" s="54" t="s">
        <v>212</v>
      </c>
      <c r="S81" s="55"/>
      <c r="T81" s="55"/>
      <c r="U81" s="56"/>
      <c r="V81" s="35" t="s">
        <v>45</v>
      </c>
      <c r="Y81" s="54" t="s">
        <v>274</v>
      </c>
      <c r="Z81" s="55"/>
      <c r="AA81" s="56"/>
      <c r="AB81" s="35" t="s">
        <v>57</v>
      </c>
    </row>
    <row r="82" spans="2:28" x14ac:dyDescent="0.25">
      <c r="B82" s="11" t="s">
        <v>83</v>
      </c>
      <c r="E82" s="35" t="s">
        <v>36</v>
      </c>
      <c r="K82" s="54" t="s">
        <v>133</v>
      </c>
      <c r="L82" s="55"/>
      <c r="M82" s="55"/>
      <c r="N82" s="56"/>
      <c r="O82" s="35" t="s">
        <v>36</v>
      </c>
      <c r="R82" s="51" t="s">
        <v>214</v>
      </c>
      <c r="S82" s="52"/>
      <c r="T82" s="52"/>
      <c r="U82" s="53"/>
      <c r="Y82" s="54" t="s">
        <v>267</v>
      </c>
      <c r="Z82" s="55"/>
      <c r="AA82" s="56"/>
      <c r="AB82" s="35" t="s">
        <v>36</v>
      </c>
    </row>
    <row r="83" spans="2:28" x14ac:dyDescent="0.25">
      <c r="B83" s="11" t="s">
        <v>84</v>
      </c>
      <c r="E83" s="35" t="s">
        <v>36</v>
      </c>
      <c r="K83" s="54" t="s">
        <v>134</v>
      </c>
      <c r="L83" s="55"/>
      <c r="M83" s="55"/>
      <c r="N83" s="56"/>
      <c r="O83" s="35" t="s">
        <v>45</v>
      </c>
      <c r="R83" s="61" t="s">
        <v>215</v>
      </c>
      <c r="S83" s="62"/>
      <c r="T83" s="62"/>
      <c r="U83" s="63"/>
      <c r="V83" s="35" t="s">
        <v>57</v>
      </c>
      <c r="Y83" s="54" t="s">
        <v>268</v>
      </c>
      <c r="Z83" s="55"/>
      <c r="AA83" s="56"/>
      <c r="AB83" s="35" t="s">
        <v>57</v>
      </c>
    </row>
    <row r="84" spans="2:28" x14ac:dyDescent="0.25">
      <c r="B84" s="11" t="s">
        <v>85</v>
      </c>
      <c r="E84" s="35" t="s">
        <v>36</v>
      </c>
      <c r="K84" s="51" t="s">
        <v>135</v>
      </c>
      <c r="L84" s="64"/>
      <c r="M84" s="64"/>
      <c r="N84" s="65"/>
      <c r="R84" s="61" t="s">
        <v>220</v>
      </c>
      <c r="S84" s="62"/>
      <c r="T84" s="62"/>
      <c r="U84" s="63"/>
      <c r="V84" s="35" t="s">
        <v>57</v>
      </c>
      <c r="Y84" s="54" t="s">
        <v>269</v>
      </c>
      <c r="Z84" s="55"/>
      <c r="AA84" s="56"/>
      <c r="AB84" s="35" t="s">
        <v>45</v>
      </c>
    </row>
    <row r="85" spans="2:28" x14ac:dyDescent="0.25">
      <c r="B85" s="11" t="s">
        <v>86</v>
      </c>
      <c r="E85" s="35" t="s">
        <v>45</v>
      </c>
      <c r="K85" s="54" t="s">
        <v>136</v>
      </c>
      <c r="L85" s="55"/>
      <c r="M85" s="55"/>
      <c r="N85" s="56"/>
      <c r="O85" s="35" t="s">
        <v>36</v>
      </c>
      <c r="R85" s="61" t="s">
        <v>216</v>
      </c>
      <c r="S85" s="62"/>
      <c r="T85" s="62"/>
      <c r="U85" s="63"/>
      <c r="V85" s="35" t="s">
        <v>45</v>
      </c>
      <c r="Y85" s="54" t="s">
        <v>270</v>
      </c>
      <c r="Z85" s="55"/>
      <c r="AA85" s="56"/>
      <c r="AB85" s="35" t="s">
        <v>45</v>
      </c>
    </row>
    <row r="86" spans="2:28" x14ac:dyDescent="0.25">
      <c r="B86" s="11" t="s">
        <v>81</v>
      </c>
      <c r="E86" s="35" t="s">
        <v>36</v>
      </c>
      <c r="K86" s="54" t="s">
        <v>137</v>
      </c>
      <c r="L86" s="55"/>
      <c r="M86" s="55"/>
      <c r="N86" s="56"/>
      <c r="O86" s="35" t="s">
        <v>36</v>
      </c>
      <c r="R86" s="61" t="s">
        <v>219</v>
      </c>
      <c r="S86" s="62"/>
      <c r="T86" s="62"/>
      <c r="U86" s="63"/>
      <c r="V86" s="35" t="s">
        <v>57</v>
      </c>
      <c r="Y86" s="54" t="s">
        <v>271</v>
      </c>
      <c r="Z86" s="55"/>
      <c r="AA86" s="56"/>
      <c r="AB86" s="35" t="s">
        <v>45</v>
      </c>
    </row>
    <row r="87" spans="2:28" x14ac:dyDescent="0.25">
      <c r="B87" s="11" t="s">
        <v>87</v>
      </c>
      <c r="E87" s="35" t="s">
        <v>36</v>
      </c>
      <c r="K87" s="54" t="s">
        <v>141</v>
      </c>
      <c r="L87" s="55"/>
      <c r="M87" s="55"/>
      <c r="N87" s="56"/>
      <c r="O87" s="35" t="s">
        <v>57</v>
      </c>
      <c r="R87" s="61" t="s">
        <v>217</v>
      </c>
      <c r="S87" s="62"/>
      <c r="T87" s="62"/>
      <c r="U87" s="63"/>
      <c r="V87" s="35" t="s">
        <v>36</v>
      </c>
      <c r="Y87" s="54" t="s">
        <v>272</v>
      </c>
      <c r="Z87" s="55"/>
      <c r="AA87" s="56"/>
      <c r="AB87" s="35" t="s">
        <v>45</v>
      </c>
    </row>
    <row r="88" spans="2:28" x14ac:dyDescent="0.25">
      <c r="B88" s="11" t="s">
        <v>88</v>
      </c>
      <c r="E88" s="35" t="s">
        <v>57</v>
      </c>
      <c r="K88" s="54" t="s">
        <v>138</v>
      </c>
      <c r="L88" s="55"/>
      <c r="M88" s="55"/>
      <c r="N88" s="56"/>
      <c r="O88" s="35" t="s">
        <v>45</v>
      </c>
      <c r="R88" s="54" t="s">
        <v>218</v>
      </c>
      <c r="S88" s="55"/>
      <c r="T88" s="55"/>
      <c r="U88" s="56"/>
      <c r="V88" s="35" t="s">
        <v>45</v>
      </c>
      <c r="Y88" s="54" t="s">
        <v>273</v>
      </c>
      <c r="Z88" s="55"/>
      <c r="AA88" s="56"/>
      <c r="AB88" s="35" t="s">
        <v>45</v>
      </c>
    </row>
    <row r="89" spans="2:28" x14ac:dyDescent="0.25">
      <c r="K89" s="54" t="s">
        <v>139</v>
      </c>
      <c r="L89" s="55"/>
      <c r="M89" s="55"/>
      <c r="N89" s="56"/>
      <c r="O89" s="35" t="s">
        <v>57</v>
      </c>
    </row>
    <row r="90" spans="2:28" x14ac:dyDescent="0.25">
      <c r="K90" s="54" t="s">
        <v>140</v>
      </c>
      <c r="L90" s="55"/>
      <c r="M90" s="55"/>
      <c r="N90" s="56"/>
      <c r="O90" s="35" t="s">
        <v>45</v>
      </c>
    </row>
    <row r="93" spans="2:28" x14ac:dyDescent="0.25">
      <c r="C93" s="26" t="s">
        <v>187</v>
      </c>
      <c r="E93" s="26" t="s">
        <v>186</v>
      </c>
    </row>
    <row r="94" spans="2:28" x14ac:dyDescent="0.25">
      <c r="B94" s="11" t="s">
        <v>14</v>
      </c>
    </row>
    <row r="95" spans="2:28" x14ac:dyDescent="0.25">
      <c r="B95" s="40" t="s">
        <v>49</v>
      </c>
      <c r="C95" s="34">
        <v>1</v>
      </c>
      <c r="E95" s="34">
        <v>7</v>
      </c>
    </row>
    <row r="96" spans="2:28" x14ac:dyDescent="0.25">
      <c r="B96" s="40" t="s">
        <v>48</v>
      </c>
      <c r="C96" s="34">
        <v>2</v>
      </c>
      <c r="E96" s="34">
        <v>7</v>
      </c>
    </row>
    <row r="97" spans="2:5" x14ac:dyDescent="0.25">
      <c r="B97" s="40" t="s">
        <v>58</v>
      </c>
      <c r="C97" s="34">
        <v>3</v>
      </c>
      <c r="E97" s="34">
        <v>6</v>
      </c>
    </row>
    <row r="98" spans="2:5" x14ac:dyDescent="0.25">
      <c r="B98" s="40" t="s">
        <v>188</v>
      </c>
      <c r="C98" s="34">
        <v>4</v>
      </c>
      <c r="E98" s="34">
        <v>6</v>
      </c>
    </row>
    <row r="99" spans="2:5" x14ac:dyDescent="0.25">
      <c r="B99" s="40" t="s">
        <v>73</v>
      </c>
      <c r="C99" s="34">
        <v>5</v>
      </c>
      <c r="E99" s="34">
        <v>7</v>
      </c>
    </row>
    <row r="100" spans="2:5" x14ac:dyDescent="0.25">
      <c r="B100" s="40" t="s">
        <v>82</v>
      </c>
      <c r="C100" s="34">
        <v>6</v>
      </c>
      <c r="E100" s="34">
        <v>7</v>
      </c>
    </row>
    <row r="101" spans="2:5" x14ac:dyDescent="0.25">
      <c r="B101" s="40" t="s">
        <v>97</v>
      </c>
      <c r="C101" s="34">
        <v>7</v>
      </c>
      <c r="E101" s="34">
        <v>7</v>
      </c>
    </row>
    <row r="102" spans="2:5" x14ac:dyDescent="0.25">
      <c r="B102" s="40" t="s">
        <v>98</v>
      </c>
      <c r="C102" s="34">
        <v>8</v>
      </c>
      <c r="E102" s="34">
        <v>5</v>
      </c>
    </row>
    <row r="103" spans="2:5" x14ac:dyDescent="0.25">
      <c r="B103" s="40" t="s">
        <v>104</v>
      </c>
      <c r="C103" s="34">
        <v>9</v>
      </c>
      <c r="E103" s="34">
        <v>3</v>
      </c>
    </row>
    <row r="104" spans="2:5" x14ac:dyDescent="0.25">
      <c r="B104" s="41" t="s">
        <v>110</v>
      </c>
      <c r="C104" s="34">
        <v>10</v>
      </c>
      <c r="E104" s="34">
        <v>4</v>
      </c>
    </row>
    <row r="105" spans="2:5" x14ac:dyDescent="0.25">
      <c r="B105" s="40" t="s">
        <v>116</v>
      </c>
      <c r="C105" s="34">
        <v>11</v>
      </c>
      <c r="E105" s="34">
        <v>9</v>
      </c>
    </row>
    <row r="106" spans="2:5" x14ac:dyDescent="0.25">
      <c r="B106" s="40" t="s">
        <v>127</v>
      </c>
      <c r="C106" s="34">
        <v>12</v>
      </c>
      <c r="E106" s="34">
        <v>7</v>
      </c>
    </row>
    <row r="107" spans="2:5" x14ac:dyDescent="0.25">
      <c r="B107" s="40" t="s">
        <v>135</v>
      </c>
      <c r="C107" s="34">
        <v>13</v>
      </c>
      <c r="E107" s="34">
        <v>6</v>
      </c>
    </row>
    <row r="108" spans="2:5" x14ac:dyDescent="0.25">
      <c r="B108" s="40" t="s">
        <v>168</v>
      </c>
      <c r="C108" s="34">
        <v>14</v>
      </c>
      <c r="E108" s="34">
        <v>5</v>
      </c>
    </row>
    <row r="109" spans="2:5" x14ac:dyDescent="0.25">
      <c r="B109" s="40" t="s">
        <v>172</v>
      </c>
      <c r="C109" s="34">
        <v>15</v>
      </c>
      <c r="E109" s="34">
        <v>3</v>
      </c>
    </row>
    <row r="110" spans="2:5" x14ac:dyDescent="0.25">
      <c r="B110" s="40" t="s">
        <v>173</v>
      </c>
      <c r="C110" s="34">
        <v>16</v>
      </c>
      <c r="E110" s="34">
        <v>6</v>
      </c>
    </row>
    <row r="111" spans="2:5" x14ac:dyDescent="0.25">
      <c r="B111" s="40" t="s">
        <v>190</v>
      </c>
      <c r="C111" s="34">
        <v>17</v>
      </c>
      <c r="E111" s="34">
        <v>5</v>
      </c>
    </row>
    <row r="112" spans="2:5" x14ac:dyDescent="0.25">
      <c r="B112" s="43" t="s">
        <v>201</v>
      </c>
      <c r="C112" s="34">
        <v>18</v>
      </c>
      <c r="E112" s="34">
        <v>4</v>
      </c>
    </row>
    <row r="113" spans="2:5" x14ac:dyDescent="0.25">
      <c r="B113" s="40" t="s">
        <v>202</v>
      </c>
      <c r="C113" s="35">
        <v>19</v>
      </c>
      <c r="E113" s="34">
        <v>6</v>
      </c>
    </row>
    <row r="114" spans="2:5" x14ac:dyDescent="0.25">
      <c r="B114" s="40" t="s">
        <v>209</v>
      </c>
      <c r="C114" s="34">
        <v>20</v>
      </c>
      <c r="E114" s="34">
        <v>4</v>
      </c>
    </row>
    <row r="115" spans="2:5" x14ac:dyDescent="0.25">
      <c r="B115" s="40" t="s">
        <v>214</v>
      </c>
      <c r="C115" s="35">
        <v>21</v>
      </c>
      <c r="E115" s="34">
        <v>6</v>
      </c>
    </row>
    <row r="116" spans="2:5" x14ac:dyDescent="0.25">
      <c r="B116" s="40" t="s">
        <v>222</v>
      </c>
      <c r="C116" s="35">
        <v>22</v>
      </c>
      <c r="E116" s="34">
        <v>6</v>
      </c>
    </row>
    <row r="117" spans="2:5" x14ac:dyDescent="0.25">
      <c r="B117" s="40" t="s">
        <v>232</v>
      </c>
      <c r="C117" s="35">
        <v>23</v>
      </c>
      <c r="E117" s="34">
        <v>6</v>
      </c>
    </row>
    <row r="118" spans="2:5" x14ac:dyDescent="0.25">
      <c r="B118" s="40" t="s">
        <v>247</v>
      </c>
      <c r="C118" s="35">
        <v>24</v>
      </c>
      <c r="E118" s="34">
        <v>4</v>
      </c>
    </row>
    <row r="119" spans="2:5" x14ac:dyDescent="0.25">
      <c r="B119" s="40" t="s">
        <v>252</v>
      </c>
      <c r="C119" s="35">
        <v>25</v>
      </c>
      <c r="E119" s="34">
        <v>8</v>
      </c>
    </row>
    <row r="120" spans="2:5" x14ac:dyDescent="0.25">
      <c r="B120" s="40"/>
      <c r="C120" s="35"/>
      <c r="E120" s="34"/>
    </row>
    <row r="122" spans="2:5" x14ac:dyDescent="0.25">
      <c r="E122" s="34">
        <f>SUM(E95:E121)</f>
        <v>144</v>
      </c>
    </row>
  </sheetData>
  <sortState ref="A3:BD35">
    <sortCondition ref="A3"/>
  </sortState>
  <mergeCells count="170">
    <mergeCell ref="AE58:AG58"/>
    <mergeCell ref="AE59:AG59"/>
    <mergeCell ref="AE60:AG60"/>
    <mergeCell ref="AE61:AG61"/>
    <mergeCell ref="AE62:AG62"/>
    <mergeCell ref="AE63:AG63"/>
    <mergeCell ref="AE64:AG64"/>
    <mergeCell ref="Y88:AA88"/>
    <mergeCell ref="Y70:AA70"/>
    <mergeCell ref="Y63:AA63"/>
    <mergeCell ref="Y64:AA64"/>
    <mergeCell ref="Y65:AA65"/>
    <mergeCell ref="Y66:AA66"/>
    <mergeCell ref="Y67:AA67"/>
    <mergeCell ref="Y68:AA68"/>
    <mergeCell ref="Y69:AA69"/>
    <mergeCell ref="Y71:AA71"/>
    <mergeCell ref="Y72:AA72"/>
    <mergeCell ref="Y73:AA73"/>
    <mergeCell ref="Y74:AA74"/>
    <mergeCell ref="Y75:AA75"/>
    <mergeCell ref="Y76:AA76"/>
    <mergeCell ref="Y77:AA77"/>
    <mergeCell ref="Y78:AA78"/>
    <mergeCell ref="Y79:AA79"/>
    <mergeCell ref="Y80:AA80"/>
    <mergeCell ref="Y81:AA81"/>
    <mergeCell ref="Y82:AA82"/>
    <mergeCell ref="K72:N72"/>
    <mergeCell ref="K73:N73"/>
    <mergeCell ref="K74:N74"/>
    <mergeCell ref="K75:N75"/>
    <mergeCell ref="R62:U62"/>
    <mergeCell ref="R63:U63"/>
    <mergeCell ref="K86:N86"/>
    <mergeCell ref="Y62:AA62"/>
    <mergeCell ref="Y85:AA85"/>
    <mergeCell ref="Y86:AA86"/>
    <mergeCell ref="K83:N83"/>
    <mergeCell ref="K84:N84"/>
    <mergeCell ref="K76:N76"/>
    <mergeCell ref="K77:N77"/>
    <mergeCell ref="K78:N78"/>
    <mergeCell ref="K79:N79"/>
    <mergeCell ref="K85:N85"/>
    <mergeCell ref="Y83:AA83"/>
    <mergeCell ref="Y84:AA84"/>
    <mergeCell ref="R88:U88"/>
    <mergeCell ref="R82:U82"/>
    <mergeCell ref="R83:U83"/>
    <mergeCell ref="R84:U84"/>
    <mergeCell ref="R85:U85"/>
    <mergeCell ref="K48:N48"/>
    <mergeCell ref="K41:N41"/>
    <mergeCell ref="K42:N42"/>
    <mergeCell ref="K43:N43"/>
    <mergeCell ref="K44:N44"/>
    <mergeCell ref="K45:N45"/>
    <mergeCell ref="K46:N46"/>
    <mergeCell ref="K47:N47"/>
    <mergeCell ref="K63:N63"/>
    <mergeCell ref="R64:U64"/>
    <mergeCell ref="R59:U59"/>
    <mergeCell ref="R60:U60"/>
    <mergeCell ref="R61:U61"/>
    <mergeCell ref="R58:U58"/>
    <mergeCell ref="K87:N87"/>
    <mergeCell ref="K88:N88"/>
    <mergeCell ref="K80:N80"/>
    <mergeCell ref="K81:N81"/>
    <mergeCell ref="K82:N82"/>
    <mergeCell ref="K89:N89"/>
    <mergeCell ref="K90:N90"/>
    <mergeCell ref="K54:N54"/>
    <mergeCell ref="K49:N49"/>
    <mergeCell ref="K50:N50"/>
    <mergeCell ref="K51:N51"/>
    <mergeCell ref="K52:N52"/>
    <mergeCell ref="K53:N53"/>
    <mergeCell ref="K55:N55"/>
    <mergeCell ref="K56:N56"/>
    <mergeCell ref="K57:N57"/>
    <mergeCell ref="K58:N58"/>
    <mergeCell ref="K59:N59"/>
    <mergeCell ref="K60:N60"/>
    <mergeCell ref="K61:N61"/>
    <mergeCell ref="K62:N62"/>
    <mergeCell ref="K64:N64"/>
    <mergeCell ref="K65:N65"/>
    <mergeCell ref="K66:N66"/>
    <mergeCell ref="K67:N67"/>
    <mergeCell ref="K68:N68"/>
    <mergeCell ref="K69:N69"/>
    <mergeCell ref="K70:N70"/>
    <mergeCell ref="K71:N71"/>
    <mergeCell ref="Y50:AA50"/>
    <mergeCell ref="Y51:AA51"/>
    <mergeCell ref="Y53:AA53"/>
    <mergeCell ref="Y52:AA52"/>
    <mergeCell ref="R54:U54"/>
    <mergeCell ref="R55:U55"/>
    <mergeCell ref="R56:U56"/>
    <mergeCell ref="R57:U57"/>
    <mergeCell ref="R52:U52"/>
    <mergeCell ref="Y54:AA54"/>
    <mergeCell ref="Y55:AA55"/>
    <mergeCell ref="Y56:AA56"/>
    <mergeCell ref="Y57:AA57"/>
    <mergeCell ref="R50:U50"/>
    <mergeCell ref="R51:U51"/>
    <mergeCell ref="R53:U53"/>
    <mergeCell ref="Y58:AA58"/>
    <mergeCell ref="Y59:AA59"/>
    <mergeCell ref="Y60:AA60"/>
    <mergeCell ref="Y61:AA61"/>
    <mergeCell ref="R87:U87"/>
    <mergeCell ref="R75:U75"/>
    <mergeCell ref="R76:U76"/>
    <mergeCell ref="R70:U70"/>
    <mergeCell ref="R71:U71"/>
    <mergeCell ref="R72:U72"/>
    <mergeCell ref="R73:U73"/>
    <mergeCell ref="R74:U74"/>
    <mergeCell ref="R65:U65"/>
    <mergeCell ref="R66:U66"/>
    <mergeCell ref="R67:U67"/>
    <mergeCell ref="R68:U68"/>
    <mergeCell ref="R69:U69"/>
    <mergeCell ref="R86:U86"/>
    <mergeCell ref="R77:U77"/>
    <mergeCell ref="R78:U78"/>
    <mergeCell ref="R79:U79"/>
    <mergeCell ref="R80:U80"/>
    <mergeCell ref="R81:U81"/>
    <mergeCell ref="Y87:AA87"/>
    <mergeCell ref="AE41:AG41"/>
    <mergeCell ref="AE45:AG45"/>
    <mergeCell ref="AE46:AG46"/>
    <mergeCell ref="AE47:AG47"/>
    <mergeCell ref="AE48:AG48"/>
    <mergeCell ref="AE49:AG49"/>
    <mergeCell ref="Y41:AA41"/>
    <mergeCell ref="R45:U45"/>
    <mergeCell ref="R41:U41"/>
    <mergeCell ref="R42:U42"/>
    <mergeCell ref="R43:U43"/>
    <mergeCell ref="R44:U44"/>
    <mergeCell ref="R46:U46"/>
    <mergeCell ref="R47:U47"/>
    <mergeCell ref="R48:U48"/>
    <mergeCell ref="Y42:AA42"/>
    <mergeCell ref="Y48:AA48"/>
    <mergeCell ref="Y47:AA47"/>
    <mergeCell ref="Y46:AA46"/>
    <mergeCell ref="Y45:AA45"/>
    <mergeCell ref="Y44:AA44"/>
    <mergeCell ref="Y43:AA43"/>
    <mergeCell ref="Y49:AA49"/>
    <mergeCell ref="R49:U49"/>
    <mergeCell ref="AE52:AG52"/>
    <mergeCell ref="AE53:AG53"/>
    <mergeCell ref="AE54:AG54"/>
    <mergeCell ref="AE55:AG55"/>
    <mergeCell ref="AE56:AG56"/>
    <mergeCell ref="AE57:AG57"/>
    <mergeCell ref="AE50:AG50"/>
    <mergeCell ref="AE51:AG51"/>
    <mergeCell ref="AE42:AG42"/>
    <mergeCell ref="AE43:AG43"/>
    <mergeCell ref="AE44:AG44"/>
  </mergeCells>
  <phoneticPr fontId="0" type="noConversion"/>
  <pageMargins left="0.25" right="0.25" top="0.75" bottom="0.75" header="0.3" footer="0.3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5" sqref="D14:D15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Gebruiker</cp:lastModifiedBy>
  <cp:lastPrinted>2018-12-14T14:40:13Z</cp:lastPrinted>
  <dcterms:created xsi:type="dcterms:W3CDTF">2016-08-06T18:58:15Z</dcterms:created>
  <dcterms:modified xsi:type="dcterms:W3CDTF">2019-05-25T06:07:45Z</dcterms:modified>
</cp:coreProperties>
</file>